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227"/>
  <workbookPr defaultThemeVersion="166925"/>
  <mc:AlternateContent xmlns:mc="http://schemas.openxmlformats.org/markup-compatibility/2006">
    <mc:Choice Requires="x15">
      <x15ac:absPath xmlns:x15ac="http://schemas.microsoft.com/office/spreadsheetml/2010/11/ac" url="https://evinzrt-my.sharepoint.com/personal/jzsoldis_evin_hu/Documents/EVIN_2023/beszerzések_2023/Csányi10 épületfelújítás/Műszaki dokumentáció_homlokzatfelújítás_Csányi10/"/>
    </mc:Choice>
  </mc:AlternateContent>
  <xr:revisionPtr revIDLastSave="0" documentId="8_{1D84AEAC-E393-48FF-887C-8F285CCAF2B3}" xr6:coauthVersionLast="47" xr6:coauthVersionMax="47" xr10:uidLastSave="{00000000-0000-0000-0000-000000000000}"/>
  <bookViews>
    <workbookView xWindow="-120" yWindow="-120" windowWidth="29040" windowHeight="15720"/>
  </bookViews>
  <sheets>
    <sheet name="Záradék" sheetId="14" r:id="rId1"/>
    <sheet name="Összesítő" sheetId="13" r:id="rId2"/>
    <sheet name="Felvonulási létesítmények" sheetId="12" r:id="rId3"/>
    <sheet name="Zsaluzás és állványozás" sheetId="11" r:id="rId4"/>
    <sheet name="Irtás, föld- és sziklamunka" sheetId="10" r:id="rId5"/>
    <sheet name="Helyszíni beton és vasbeton mun" sheetId="9" r:id="rId6"/>
    <sheet name="Falazás és egyéb kőművesmunka" sheetId="8" r:id="rId7"/>
    <sheet name="Vakolás és rabicolás" sheetId="7" r:id="rId8"/>
    <sheet name="Bádogozás" sheetId="6" r:id="rId9"/>
    <sheet name="Fa- és műanyag szerkezet elhely" sheetId="5" r:id="rId10"/>
    <sheet name="Fém nyílászáró és épületlakatos" sheetId="4" r:id="rId11"/>
    <sheet name="Felületképzés" sheetId="3" r:id="rId12"/>
    <sheet name="Szigetelés" sheetId="2" r:id="rId13"/>
    <sheet name="Árnyékolók beépítése" sheetId="1"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14" l="1"/>
  <c r="C27" i="14"/>
  <c r="C26" i="14"/>
  <c r="D25" i="14"/>
  <c r="C25" i="14"/>
  <c r="D24" i="14"/>
  <c r="C24" i="14"/>
  <c r="C14" i="13"/>
  <c r="B14" i="13"/>
  <c r="C13" i="13"/>
  <c r="B13" i="13"/>
  <c r="I4" i="1"/>
  <c r="H4" i="1"/>
  <c r="I2" i="1"/>
  <c r="H2" i="1"/>
  <c r="C12" i="13"/>
  <c r="B12" i="13"/>
  <c r="I18" i="2"/>
  <c r="H18" i="2"/>
  <c r="I16" i="2"/>
  <c r="H16" i="2"/>
  <c r="I14" i="2"/>
  <c r="H14" i="2"/>
  <c r="I12" i="2"/>
  <c r="H12" i="2"/>
  <c r="I10" i="2"/>
  <c r="H10" i="2"/>
  <c r="I8" i="2"/>
  <c r="H8" i="2"/>
  <c r="I6" i="2"/>
  <c r="H6" i="2"/>
  <c r="I4" i="2"/>
  <c r="H4" i="2"/>
  <c r="I2" i="2"/>
  <c r="H2" i="2"/>
  <c r="C11" i="13"/>
  <c r="B11" i="13"/>
  <c r="I22" i="3"/>
  <c r="H22" i="3"/>
  <c r="I20" i="3"/>
  <c r="H20" i="3"/>
  <c r="I18" i="3"/>
  <c r="H18" i="3"/>
  <c r="I16" i="3"/>
  <c r="H16" i="3"/>
  <c r="I14" i="3"/>
  <c r="H14" i="3"/>
  <c r="I12" i="3"/>
  <c r="H12" i="3"/>
  <c r="I10" i="3"/>
  <c r="H10" i="3"/>
  <c r="I8" i="3"/>
  <c r="H8" i="3"/>
  <c r="I6" i="3"/>
  <c r="H6" i="3"/>
  <c r="I4" i="3"/>
  <c r="H4" i="3"/>
  <c r="I2" i="3"/>
  <c r="H2" i="3"/>
  <c r="C10" i="13"/>
  <c r="B10" i="13"/>
  <c r="I26" i="4"/>
  <c r="H26" i="4"/>
  <c r="I24" i="4"/>
  <c r="H24" i="4"/>
  <c r="I22" i="4"/>
  <c r="H22" i="4"/>
  <c r="I20" i="4"/>
  <c r="H20" i="4"/>
  <c r="I18" i="4"/>
  <c r="H18" i="4"/>
  <c r="I16" i="4"/>
  <c r="H16" i="4"/>
  <c r="I14" i="4"/>
  <c r="H14" i="4"/>
  <c r="I12" i="4"/>
  <c r="H12" i="4"/>
  <c r="I10" i="4"/>
  <c r="H10" i="4"/>
  <c r="I8" i="4"/>
  <c r="H8" i="4"/>
  <c r="I6" i="4"/>
  <c r="H6" i="4"/>
  <c r="I4" i="4"/>
  <c r="H4" i="4"/>
  <c r="I2" i="4"/>
  <c r="H2" i="4"/>
  <c r="C9" i="13"/>
  <c r="B9" i="13"/>
  <c r="I40" i="5"/>
  <c r="H40" i="5"/>
  <c r="I38" i="5"/>
  <c r="H38" i="5"/>
  <c r="I36" i="5"/>
  <c r="H36" i="5"/>
  <c r="I34" i="5"/>
  <c r="H34" i="5"/>
  <c r="I32" i="5"/>
  <c r="H32" i="5"/>
  <c r="I30" i="5"/>
  <c r="H30" i="5"/>
  <c r="I28" i="5"/>
  <c r="H28" i="5"/>
  <c r="I26" i="5"/>
  <c r="H26" i="5"/>
  <c r="I24" i="5"/>
  <c r="H24" i="5"/>
  <c r="I22" i="5"/>
  <c r="H22" i="5"/>
  <c r="I20" i="5"/>
  <c r="H20" i="5"/>
  <c r="I18" i="5"/>
  <c r="H18" i="5"/>
  <c r="I16" i="5"/>
  <c r="H16" i="5"/>
  <c r="I14" i="5"/>
  <c r="H14" i="5"/>
  <c r="I12" i="5"/>
  <c r="H12" i="5"/>
  <c r="I10" i="5"/>
  <c r="H10" i="5"/>
  <c r="I8" i="5"/>
  <c r="H8" i="5"/>
  <c r="I6" i="5"/>
  <c r="H6" i="5"/>
  <c r="I4" i="5"/>
  <c r="H4" i="5"/>
  <c r="I2" i="5"/>
  <c r="H2" i="5"/>
  <c r="C8" i="13"/>
  <c r="B8" i="13"/>
  <c r="I6" i="6"/>
  <c r="H6" i="6"/>
  <c r="I4" i="6"/>
  <c r="H4" i="6"/>
  <c r="I2" i="6"/>
  <c r="H2" i="6"/>
  <c r="C7" i="13"/>
  <c r="B7" i="13"/>
  <c r="I20" i="7"/>
  <c r="H20" i="7"/>
  <c r="I18" i="7"/>
  <c r="H18" i="7"/>
  <c r="I16" i="7"/>
  <c r="H16" i="7"/>
  <c r="I14" i="7"/>
  <c r="H14" i="7"/>
  <c r="I12" i="7"/>
  <c r="H12" i="7"/>
  <c r="I10" i="7"/>
  <c r="H10" i="7"/>
  <c r="I8" i="7"/>
  <c r="H8" i="7"/>
  <c r="I6" i="7"/>
  <c r="H6" i="7"/>
  <c r="I4" i="7"/>
  <c r="H4" i="7"/>
  <c r="I2" i="7"/>
  <c r="H2" i="7"/>
  <c r="C6" i="13"/>
  <c r="B6" i="13"/>
  <c r="I6" i="8"/>
  <c r="H6" i="8"/>
  <c r="I4" i="8"/>
  <c r="H4" i="8"/>
  <c r="I2" i="8"/>
  <c r="H2" i="8"/>
  <c r="C5" i="13"/>
  <c r="B5" i="13"/>
  <c r="I4" i="9"/>
  <c r="H4" i="9"/>
  <c r="I2" i="9"/>
  <c r="H2" i="9"/>
  <c r="C4" i="13"/>
  <c r="B4" i="13"/>
  <c r="I6" i="10"/>
  <c r="H6" i="10"/>
  <c r="I4" i="10"/>
  <c r="H4" i="10"/>
  <c r="I2" i="10"/>
  <c r="H2" i="10"/>
  <c r="C3" i="13"/>
  <c r="B3" i="13"/>
  <c r="I14" i="11"/>
  <c r="H14" i="11"/>
  <c r="I12" i="11"/>
  <c r="H12" i="11"/>
  <c r="I10" i="11"/>
  <c r="H10" i="11"/>
  <c r="I8" i="11"/>
  <c r="H8" i="11"/>
  <c r="I6" i="11"/>
  <c r="H6" i="11"/>
  <c r="I4" i="11"/>
  <c r="H4" i="11"/>
  <c r="I2" i="11"/>
  <c r="H2" i="11"/>
  <c r="C2" i="13"/>
  <c r="B2" i="13"/>
  <c r="I4" i="12"/>
  <c r="H4" i="12"/>
  <c r="I2" i="12"/>
  <c r="H2" i="12"/>
</calcChain>
</file>

<file path=xl/sharedStrings.xml><?xml version="1.0" encoding="utf-8"?>
<sst xmlns="http://schemas.openxmlformats.org/spreadsheetml/2006/main" count="466" uniqueCount="209">
  <si>
    <t>Munkanem megnevezése</t>
  </si>
  <si>
    <t>Anyag összege</t>
  </si>
  <si>
    <t>Díj összege</t>
  </si>
  <si>
    <t>Ssz.</t>
  </si>
  <si>
    <t>Tételszám</t>
  </si>
  <si>
    <t>Tétel szövege</t>
  </si>
  <si>
    <t>Menny.</t>
  </si>
  <si>
    <t>Egység</t>
  </si>
  <si>
    <t>Anyag egységár</t>
  </si>
  <si>
    <t>Díj egységre</t>
  </si>
  <si>
    <t>Anyag összesen</t>
  </si>
  <si>
    <t>Díj összesen</t>
  </si>
  <si>
    <t>Megjegyzés</t>
  </si>
  <si>
    <t>12-010-1</t>
  </si>
  <si>
    <t>hónap</t>
  </si>
  <si>
    <t>Organizációs költségek, Tervezői előirányzat! (valós költségek a kivitelező organizációs terve szerint)</t>
  </si>
  <si>
    <t>Munkanem összesen:</t>
  </si>
  <si>
    <t>Felvonulási létesítmények</t>
  </si>
  <si>
    <t>15-012-21.3-0023003</t>
  </si>
  <si>
    <t>m2</t>
  </si>
  <si>
    <t>[ÖN]</t>
  </si>
  <si>
    <t>Homlokzati keretállványok, fém keretvázból, szintenkénti pallóterítéssel, korláttal, lábdeszkával, 0,75-1,20 m padlószélességgel, munkapadló távolság 2,50 m, 2,00 kN/m² terhelhetőséggel, állványépítés MSZ és alkalmazástechnikai kézikönyv szerint, 12,01-24,00 m munkapadló magasság között KRAUSE Stabilo homlokzati keretállvány 0,75 m padlószélességgel, 6,00 m munkapadló magasságig</t>
  </si>
  <si>
    <t>15-012-23.1-0023683</t>
  </si>
  <si>
    <t>Védőtető készítése, homlokzati keretállványra KRAUSE védőtető készítése homlokzati keretállványra</t>
  </si>
  <si>
    <t>15-012-25.1</t>
  </si>
  <si>
    <t>Védőfüggöny szerelése állványszerkezetre, műanyag hálóból</t>
  </si>
  <si>
    <t>15-012-39</t>
  </si>
  <si>
    <t>lm3</t>
  </si>
  <si>
    <t>Világító udvari és liftakna állvány, szintenkénti pallóterítéssel, korláttal, lábdeszkával, állványcsőből, 24,00 m magasságig</t>
  </si>
  <si>
    <t>15-017-2.2</t>
  </si>
  <si>
    <t>m</t>
  </si>
  <si>
    <t>Törmelékcsúszda készítése beömlőnyílásokkal ütésálló műanyagból (1,1 m-es elemekből)</t>
  </si>
  <si>
    <t>15-017-5.1.1</t>
  </si>
  <si>
    <t>Átjáró kiemelt forgalom részére 1,00 m széles, korlát- és lábdeszkával, 3,00 m fesztávig</t>
  </si>
  <si>
    <t>Zsaluzás és állványozás</t>
  </si>
  <si>
    <t>21-011-11.4</t>
  </si>
  <si>
    <t>db</t>
  </si>
  <si>
    <t>Építési törmelék konténeres elszállítása, lerakása, lerakóhelyi díjjal, 6,0 m³-es konténerbe</t>
  </si>
  <si>
    <t>21-011-12</t>
  </si>
  <si>
    <t>m3</t>
  </si>
  <si>
    <t>Munkahelyi depóniából építési törmelék konténerbe rakása,  kézi erővel, önálló munka esetén elszámolva, konténer szállítás nélkül</t>
  </si>
  <si>
    <t>Irtás, föld- és sziklamunka</t>
  </si>
  <si>
    <t>31-000-4.1.1</t>
  </si>
  <si>
    <t>Üvegbeton fal bontása, kézi bontás, az üvegtéglák egyenkénti kiemelésével, 25 db/m²-ig</t>
  </si>
  <si>
    <t>Helyszíni beton és vasbeton munka</t>
  </si>
  <si>
    <t>33-091-4.1.1-4123313</t>
  </si>
  <si>
    <t>Teherhordó és kitöltő falazat, égetett agyag-kerámia termékekből, meglévő falazati hiányosságok pótlása, falazat pótlása, 0,01 m³-ig Kisméretű tömör tégla, 250x120x65 mm méretben, KERAKOLL Biocalce Muratura Fino falazóhabarcs, M10, falazatok nagyon áteresztő ágyazatához és törmelékes feltöltéséhez, baktérium és gombaálló hatású, B+ F+</t>
  </si>
  <si>
    <t>33-091-4.1.2-4128108</t>
  </si>
  <si>
    <t>Teherhordó és kitöltő falazat, égetett agyag-kerámia termékekből, meglévő falazati hiányosságok pótlása, falazat pótlása, 0,01-0,03 m³ között Kisméretű tömör tégla, 250×120×65 mm, I.o., KERAKOLL Biocalce Muratura Fino falazóhabarcs, M10, falazatok nagyon áteresztő ágyazatához és törmelékes feltöltéséhez, baktérium és gombaálló hatású, B+ F+</t>
  </si>
  <si>
    <t>Falazás és egyéb kőművesmunka</t>
  </si>
  <si>
    <t>36-002-4-0415966</t>
  </si>
  <si>
    <t>Vékonyvakolat alapozók felhordása, kézi erővel Baumit PremiumPrimer - emelt minőségű vékonyvakolat alapozó, Cikkszám: 960181</t>
  </si>
  <si>
    <t>36-005-21.2.4.3-0415280</t>
  </si>
  <si>
    <t>Vékonyvakolatok, színvakolatok felhordása alapozott, előkészített felületre, vödrös kiszerelésű anyagból, szilikát vékonyvakolat készítése, egy rétegben, 3 mm vagy nagyobb szemcsemérettel Baumit SilikatTop (Baumit Szilikát) vakolat, kapart 3 mm, fehér színcsoport (0018, 0019), Cikkszám: 255333</t>
  </si>
  <si>
    <t>36-005-21.2.4.3-0415282</t>
  </si>
  <si>
    <t>Vékonyvakolatok, színvakolatok felhordása alapozott, előkészített felületre, vödrös kiszerelésű anyagból, szilikát vékonyvakolat készítése, egy rétegben, 3 mm vagy nagyobb szemcsemérettel Baumit SilikatTop (Baumit Szilikát) vakolat, kapart 3 mm, II. színcsoport (3, 4, 5-re végződő színek)</t>
  </si>
  <si>
    <t>36-005-21.2.6.3-0415380</t>
  </si>
  <si>
    <t>Vékonyvakolatok, színvakolatok felhordása alapozott, előkészített felületre, vödrös kiszerelésű anyagból, szilikon vékonyvakolat készítése, egy rétegben, 3 mm-es vagy nagyobb szemcsemérettel Baumit SilikonTop (Baumit Szilikon) vakolat, kapart 3 mm, fehér színcsoport (0018, 0019), Cikkszám: 255315</t>
  </si>
  <si>
    <t>36-011-6-0391213</t>
  </si>
  <si>
    <t>Üvegszövet háló elhelyezése, függőleges, vízszintes, ferde vagy íves felületen Baumit felirat nélküli üvegszövet, Cikkszám: 956191</t>
  </si>
  <si>
    <t>36-011-7-0415944</t>
  </si>
  <si>
    <t>Üvegszövet háló beágyazása, függőleges, vízszintes,  ferde vagy íves felületen Baumit StarContact White - kiváló minőségű fehér színű ragasztótapasz, Cikkszám: 156155</t>
  </si>
  <si>
    <t>36-090-1.1.2-0550040</t>
  </si>
  <si>
    <t>Vakolatjavítás oldalfalon, tégla-, beton-, kőfelületen vagy építőlemezen, a meglazult, sérült vakolat előzetes leverésével, hiánypótlás 5-25% között Hvb8-mc, beltéri, vakoló cementes mészhabarcs mészpéppel</t>
  </si>
  <si>
    <t>36-090-1.2.3-0550080</t>
  </si>
  <si>
    <t>Vakolatjavítás homlokzaton, a meglazult, sérült vakolat előzetes leverésével, durva, sima kivitelben, hiánypótlás 25% felett Hvh5-mc, kültéri, vakoló cementes mészhabarcs mészpéppel</t>
  </si>
  <si>
    <t>36-090-1.4.1.2-0550080</t>
  </si>
  <si>
    <t>Vakolatjavítás homlokzaton, a meglazult, sérült vakolat leverésével, vízszintes profilos kváderképzéssel, 3 cm nutázási szélességgel, hiánypótlás 5-25% között Hvh5-mc, kültéri, vakoló cementes mészhabarcs mészpéppel</t>
  </si>
  <si>
    <t>Vakolás és rabicolás</t>
  </si>
  <si>
    <t>43-000-7</t>
  </si>
  <si>
    <t>Szegélyek, párkány könyöklő bontása, 100 cm kiterített szélességig</t>
  </si>
  <si>
    <t>43-003-8.3.1-0149639</t>
  </si>
  <si>
    <t>Ablak- vagy szemöldökpárkány bevonatos alumínium lemezből, 50 cm kiterített szélességig PREFALZ bevonatos alumínium lemezből szegély 0,7 mm vtg., kiterített szélesség: 15, sima felületű, standard színekben</t>
  </si>
  <si>
    <t>Bádogozás</t>
  </si>
  <si>
    <t>44-000-1.2</t>
  </si>
  <si>
    <t>m²</t>
  </si>
  <si>
    <t>Fa vagy műanyag nyílászáró szerkezetek bontása, ajtó, ablak vagy kapu, 2,01-4,00 m² között</t>
  </si>
  <si>
    <t>44-002-2-0184103</t>
  </si>
  <si>
    <t>Ablakdeszka, könyöklő, elhelyezése (szereléssel) Ablakdeszka, ragasztott, festett MDFkönyöklő Nm: változó x 20 mm</t>
  </si>
  <si>
    <t>44-027-2.1-0461101</t>
  </si>
  <si>
    <t>[4]</t>
  </si>
  <si>
    <t>Táblák felszerelése, házszámtábla</t>
  </si>
  <si>
    <t>44-002-1.3.2.1-0120129</t>
  </si>
  <si>
    <t>[K]</t>
  </si>
  <si>
    <t>Fa kültéri nyílászárók, hőszigetelt, fokozott légzárású ablak elhelyezése, előre kihagyott falnyílásba, (szerelvényezéssel, illesztéssel), 4,00 m kerület felett, bukó-nyíló egyszárnyú bukó-nyíló ablak, 2 rtg. hőszigetelő üvegezés, U = 1,1 W/m²K festett, hossztoldás nélküli, típus vasalat, kilincs, résszellőző, Nm: 120 x 120 cm Konszignációs jel: "F-04"</t>
  </si>
  <si>
    <t>44-002-1.3.2.1-0120155</t>
  </si>
  <si>
    <t>Fa kültéri nyílászárók, hőszigetelt, fokozott légzárású ablak elhelyezése, előre kihagyott falnyílásba, (szerelvényezéssel, illesztéssel), 4,00 m kerület felett, bukó-nyíló egyszárnyú bukó-nyíló ablak, fix felülvilágítóval, 2 rtg. hőszigetelő üvegezés, U = 1,1 W/m²K festett, hossztoldás nélküli, típus vasalat, kilincs, résszellőző, Nm: 135 x 216 cm Konszignációs jel: "F-03"</t>
  </si>
  <si>
    <t>44-011-1.1.1-0168453</t>
  </si>
  <si>
    <t>Műanyag kültéri nyílászárók elhelyezése előre kihagyott falnyílásba, hőszigetelt, fokozott légzárású bejárati ajtó, tömítés nélkül (szerelvényezve, finom beállítással), 5,01-10,00 m kerület között befelé nyíló bejárati ajtó, felülvilágítóval 7 kamrás PVC profil, Uw&lt;1,15 W/m2K, hőszigetelt 2 rtg. üvegezés, típus vasalat, kilincs, küszöb, 5 pontos biztonsági cilinderzár, Nm: 100 x 290 cm Konszignációs jel: "M-03"</t>
  </si>
  <si>
    <t>44-011-1.1.1-0168454</t>
  </si>
  <si>
    <t>Műanyag kültéri nyílászárók elhelyezése előre kihagyott falnyílásba, hőszigetelt, fokozott légzárású bejárati ajtó, tömítés nélkül (szerelvényezve, finom beállítással), 5,01-10,00 m kerület között befelé nyíló bejárati ajtó, felülvilágítóval 7 kamrás PVC profil, Uw&lt;1,15 W/m2K, hőszigetelt 2 rtg. üvegezés, típus vasalat, kilincs, küszöb, 5 pontos biztonsági cilinderzár, Nm: 110 x 290 cm Konszignációs jel: "M-04"</t>
  </si>
  <si>
    <t>44-011-1.1.1-0168455</t>
  </si>
  <si>
    <t>Műanyag kültéri nyílászárók elhelyezése előre kihagyott falnyílásba, hőszigetelt, fokozott légzárású bejárati ajtó, tömítés nélkül (szerelvényezve, finom beállítással), 5,01-10,00 m kerület között befelé nyíló bejárati ajtó, 7 kamrás PVC profil, Uw&lt;1,15 W/m2K, típus vasalat, kilincs, küszöb, 5 pontos biztonsági cilinderzár, Nm: 120 x 238 cm Konszignációs jel: "M-04"</t>
  </si>
  <si>
    <t>44-011-1.1.1-0168456</t>
  </si>
  <si>
    <t>Műanyag kültéri nyílászárók elhelyezése előre kihagyott falnyílásba, hőszigetelt, fokozott légzárású bejárati ajtó, tömítés nélkül (szerelvényezve, finom beállítással), 5,01-10,00 m kerület között befelé nyíló kétszárnyú bejárati ajtó, felülvilágítóval 7 kamrás PVC profil, Uw&lt;1,15 W/m2K, hőszigetelt 2 rtg. üvegezés, típus vasalat, kilincs, küszöb, 5 pontos biztonsági cilinderzár, Nm: 125 x 290 cm Konszignációs jel: "M-05"</t>
  </si>
  <si>
    <t>44-011-1.1.1-0168457</t>
  </si>
  <si>
    <t>Műanyag kültéri nyílászárók elhelyezése előre kihagyott falnyílásba, hőszigetelt, fokozott légzárású bejárati ajtó, tömítés nélkül (szerelvényezve, finom beállítással), 5,01-10,00 m kerület között befelé nyíló kétszárnyú bejárati ajtó, 7 kamrás PVC profil, Uw&lt;1,15 W/m2K, típus vasalat, kilincs, küszöb, 5 pontos biztonsági cilinderzár, Nm: 118 x 212 cm Konszignációs jel: "M-06"</t>
  </si>
  <si>
    <t>44-011-1.1.1-0168458</t>
  </si>
  <si>
    <t>Műanyag kültéri nyílászárók elhelyezése előre kihagyott falnyílásba, hőszigetelt, fokozott légzárású bejárati ajtó, tömítés nélkül (szerelvényezve, finom beállítással), 5,01-10,00 m kerület között befelé nyíló bejárati ajtó, oldalvilágítóval 7 kamrás PVC profil, Uw&lt;1,15 W/m2K, hőszigetelt 2 rtg. üvegezés, típus vasalat, kilincs, küszöb, 5 pontos biztonsági cilinderzár, Nm: 130 x 210 cm Konszignációs jel: "M-07"</t>
  </si>
  <si>
    <t>44-011-1.1.1-0168459</t>
  </si>
  <si>
    <t>Műanyag kültéri nyílászárók elhelyezése előre kihagyott falnyílásba, hőszigetelt, fokozott légzárású bejárati ajtó, tömítés nélkül (szerelvényezve, finom beállítással), 5,01-10,00 m kerület között befelé nyíló kétszárnyú bejárati ajtó, 7 kamrás PVC profil, Uw&lt;1,15 W/m2K, típus vasalat, kilincs, küszöb, 5 pontos biztonsági cilinderzár, Nm: 118 x 212 cm Konszignációs jel: "M-08"</t>
  </si>
  <si>
    <t>44-011-1.1.1-0168460</t>
  </si>
  <si>
    <t>Műanyag kültéri nyílászárók elhelyezése előre kihagyott falnyílásba, hőszigetelt, fokozott légzárású bejárati ajtó, tömítés nélkül (szerelvényezve, finom beállítással), 5,01-10,00 m kerület között befelé nyíló bejárati ajtó, 7 kamrás PVC profil, Uw&lt;1,15 W/m2K, típus vasalat, kilincs, küszöb, 5 pontos biztonsági cilinderzár, Nm: 105 x 215 cm Konszignációs jel: "M-09"</t>
  </si>
  <si>
    <t>44-011-1.1.1-0168461</t>
  </si>
  <si>
    <t>Műanyag kültéri nyílászárók elhelyezése előre kihagyott falnyílásba, hőszigetelt, fokozott légzárású bejárati ajtó, tömítés nélkül (szerelvényezve, finom beállítással), 5,01-10,00 m kerület között befelé nyíló bejárati ajtó, 7 kamrás PVC profil, Uw&lt;1,15 W/m2K, típus vasalat, kilincs, küszöb, 5 pontos biztonsági cilinderzár, Nm: 105 x 220 cm Konszignációs jel: "M-10"</t>
  </si>
  <si>
    <t>44-012-1.1.1.7.1.1-0169155</t>
  </si>
  <si>
    <t>Műanyag kültéri nyílászárók, hőszigetelt, fokozott légzárású ablak elhelyezése előre kihagyott falnyílásba, tömítés nélkül (szerelvényezve, finombeállítással), 4,00 m kerületig, hétkamrás profil, egyszárnyú, bukó-nyíló 7 kamrás PVC profil, hőszigetelt 2 rtg. üvegezés, Ug&lt;1,10 W/m2K, típus vasalat, kilincs, résszellőző, Nm: 57 x 88 cm Konszignációs jel: "M-11"</t>
  </si>
  <si>
    <t>44-012-1.1.2.9.1.1-0169187</t>
  </si>
  <si>
    <t>Műanyag kültéri nyílászárók, hőszigetelt, fokozott légzárású ablak elhelyezése előre kihagyott falnyílásba, tömítés nélkül (szerelvényezve, finombeállítással), 4,00 m kerület felett hétkamrás profil, egyszárnyú, bukó-nyíló meglévő gerébtok felújítása, festése, bukó-nyíló ablakszárny és tok, fix felülvilágítóval, 7 kamrás PVC profil, hőszigetelt 2 rtg. üvegezés, Ug&lt;1,10 W/m2K, típus vasalat, kilincs, résszellőző, Nm: 110 x 210 cm Konszignációs jel: "M-01"</t>
  </si>
  <si>
    <t>44-090-2.8</t>
  </si>
  <si>
    <t>Meglévő mindenféle nyílászáró szerkezet javítása faanyag- és/vagy vasalatpótlással, 0,0190 m³-ig, faanyag pótlással, meglévő bejárati kapu felújítása, festése, vasalat szükséges javítása Nm: 286 x 413 cm Konszignációs jel: "Kapu"</t>
  </si>
  <si>
    <t>44-090-2.8-0000001</t>
  </si>
  <si>
    <t>Meglévő mindenféle nyílászáró szerkezet javítása faanyag- és/vagy vasalatpótlással, 0,0190 m³-ig, faanyag pótlással, megmaradó gerébtok javítása, festése, új rétegragasztott borovi kétszárnyú bukó-nyíló-fix ablakszárny, 2 rtg. hőszigetelő üvegezés, gyári festett, típus vasalat, kilincs, résszellőző Nm: 100 x 210 cm Konszignációs jel: "F-01"</t>
  </si>
  <si>
    <t>44-090-2.8-0000002</t>
  </si>
  <si>
    <t>Meglévő mindenféle nyílászáró szerkezet javítása faanyag- és/vagy vasalatpótlással, 0,0190 m³-ig, faanyag pótlással, megmaradó gerébtok javítása, festése, új rétegragasztott borovi kétszárnyú bukó-nyíló-fix ablakszárny, 2 rtg. hőszigetelő üvegezés, gyári festett, típus vasalat, kilincs, résszellőző Nm: 100x245 cm Konszignációs jel: "F-02"</t>
  </si>
  <si>
    <t>Fa- és műanyag szerkezet elhelyezése</t>
  </si>
  <si>
    <t>45-000-2.3</t>
  </si>
  <si>
    <t>Rácsok, korlátok, kerítések bontása, ablakrács</t>
  </si>
  <si>
    <t>45-000-2.4</t>
  </si>
  <si>
    <t>Egyéb szerkezetek bontása, villanyóraajtó, szellőzőrács</t>
  </si>
  <si>
    <t>45-000-3.1</t>
  </si>
  <si>
    <t>Egyéb épületlakatos szerkezetek bontása, konvektor rács</t>
  </si>
  <si>
    <t>45-005-2.3-0990136</t>
  </si>
  <si>
    <t>Egyéb épületlakatos szerkezetek elhelyezése, zászlótartó Zászlótartó</t>
  </si>
  <si>
    <t>44-027-2.2-0461161</t>
  </si>
  <si>
    <t>Táblák felszerelése, emléktábla visszaszerelése</t>
  </si>
  <si>
    <t>45-005-1.1-0180101</t>
  </si>
  <si>
    <t>Perforált, fonatos vagy zsalus szellőző elhelyezése, 0,10 m² nagyságig kibontott szellőző beépítése</t>
  </si>
  <si>
    <t>45-005-1.2</t>
  </si>
  <si>
    <t>Konvektor szellőző elhelyezése, 0,11-0,50 m² nagyság között kibontott konvektor szallőző visszaépítése</t>
  </si>
  <si>
    <t>45-005-1.3-0180104</t>
  </si>
  <si>
    <t>Mérőszekrény ajtó elhelyezése, 0,51 m² nagyság felett kibontott ajtó beépítése</t>
  </si>
  <si>
    <t>45-090-1.4-0230025</t>
  </si>
  <si>
    <t>Pince, padlás acélajtó javítása, szükséges anyagpótlással, 40.40.3 zártszelvény tok, ajtószárny, acél ajtólap, rejtett nyíló vasalat, cilinderzár, kilincs, résszellőző, 2 réteg mázolás Nm: 1200x2000 mm Konszignációs jel: "A-01'</t>
  </si>
  <si>
    <t>82-010-4.3-0350110</t>
  </si>
  <si>
    <t>Gázüzemű falikályha elhelyezése és bekötése, földgázra vagy PB gázra fali kivezetés szerelvényeinek beépítése Fali kivezetés, meghosszabítása 120 - 240 mm falvastagsághoz</t>
  </si>
  <si>
    <t>84-000-1.1</t>
  </si>
  <si>
    <t>[K][Megjegyzés:][klíma kültéri egység]</t>
  </si>
  <si>
    <t>Gépek, berendezések bontása 500 kg/db alatti súly esetén</t>
  </si>
  <si>
    <t>84-001-3.1.1-0247401</t>
  </si>
  <si>
    <t>Lebontott klímák elhelyezése, meglévő tartószerkezetre kültéri klíma egységek visszaszerelése</t>
  </si>
  <si>
    <t>Fém nyílászáró és épületlakatos-szerkezet elhelyezése</t>
  </si>
  <si>
    <t>47-010-6.1.1-0415967</t>
  </si>
  <si>
    <t>Repedt vakolatfelületek vagy régi hordképes homlokzatbevonatok alapozása, szálerősített repedésáthidaló alapozófestékkel, tagolatlan felületen Baumit FillPrimer - szálerősítéses univerzális alapozó, Cikkszám: 960165</t>
  </si>
  <si>
    <t>47-010-6.1.2-0415967</t>
  </si>
  <si>
    <t>Repedt vakolatfelületek vagy régi hordképes homlokzatbevonatok alapozása, szálerősített repedésáthidaló alapozófestékkel, tagolt felületen Baumit FillPrimer - szálerősítéses univerzális alapozó, Cikkszám: 960165</t>
  </si>
  <si>
    <t>47-013-5.2.3.1.3-0148260</t>
  </si>
  <si>
    <t>Szilikon festések, szilikon kötőanyagú, fehér vagy színes homlokzatfestés, megfelelően előkészített alapfelületen, vakolaton, két rétegben, egy vagy több színben, tagolatlan durva felületen Baumit StarColor - emelt minőségű homlokzatfesték, fehér színcsoport (0018, 0019), Cikkszám: 2556050L</t>
  </si>
  <si>
    <t>47-013-5.2.3.1.3-0148262</t>
  </si>
  <si>
    <t>Szilikon festések, szilikon kötőanyagú, fehér vagy színes homlokzatfestés, megfelelően előkészített alapfelületen, vakolaton, két rétegben, egy vagy több színben, tagolatlan durva felületen Baumit StarColor - emelt minőségű homlokzatfesték, II. színcsoport (3, 4, 5-re végződő színek), Cikkszám: 9203652L</t>
  </si>
  <si>
    <t>47-013-5.2.3.1.4-0148260</t>
  </si>
  <si>
    <t>Szilikon festések, szilikon kötőanyagú, fehér vagy színes homlokzatfestés, megfelelően előkészített alapfelületen, vakolaton, két rétegben, egy vagy több színben, tagolt durva felületen Baumit StarColor - emelt minőségű homlokzatfesték, fehér színcsoport (0018, 0019), Cikkszám: 2556050L</t>
  </si>
  <si>
    <t>47-013-5.2.3.1.4-0148262</t>
  </si>
  <si>
    <t>Szilikon festések, szilikon kötőanyagú, fehér vagy színes homlokzatfestés, megfelelően előkészített alapfelületen, vakolaton, két rétegben, egy vagy több színben, tagolt durva felületen Baumit StarColor - emelt minőségű homlokzatfesték, II. színcsoport (3, 4, 5-re végződő színek), Cikkszám: 9203652L</t>
  </si>
  <si>
    <t>47-021-11.3</t>
  </si>
  <si>
    <t>Acélfelületek előkezelése, festéshez műhelyalapozóval, rácson, korláton, kerítésen, sodronyhálón</t>
  </si>
  <si>
    <t>47-021-12.3.1-0419524</t>
  </si>
  <si>
    <t>Korróziógátló alapozás rácson, korláton, kerítésen, sodronyhálón, műgyanta kötőanyagú, oldószertartalmú festékkel POLI-FARBE Cellkolor univerzális korróziógátló alapozó, fekete színben</t>
  </si>
  <si>
    <t>47-021-21.3.1-0160023</t>
  </si>
  <si>
    <t>Acélfelületek közbenső festése rácson, korláton, kerítésen, sodronyhálón műgyanta kötőanyagú, oldószeres festékkel POLI-FARBE Cellkolor oldószeres selyemfényű zománcfesték, barna, fekete, sötétzöld, szürke, vörös, világosbarna színben</t>
  </si>
  <si>
    <t>47-021-31.3.1-0160023</t>
  </si>
  <si>
    <t>Acélfelületek átvonó festése rácson, korláton, kerítésen, sodronyhálón műgyanta kötőanyagú, oldószeres festékkel POLI-FARBE Cellkolor oldószeres selyemfényű zománcfesték, barna, fekete, sötétzöld, szürke, vörös, világosbarna színben</t>
  </si>
  <si>
    <t>Felületképzés</t>
  </si>
  <si>
    <t>48-007-21.21.1-0113282</t>
  </si>
  <si>
    <t>Külső fal; Hőszigetelések épületlábazaton vagy koszorún, ragasztva (rögzítés külön tételben), extrudált polisztirolhab lemezzel AUSTROTHERM XPS TOP P extrudált polisztirolhab hőszigetelő lemez, 600x1250x 80 mm</t>
  </si>
  <si>
    <t>48-007-21.21.1-0113283</t>
  </si>
  <si>
    <t>Külső fal; Hőszigetelések épületlábazaton vagy koszorún, ragasztva (rögzítés külön tételben), extrudált polisztirolhab lemezzel AUSTROTHERM XPS TOP P extrudált polisztirolhab hőszigetelő lemez, 600x1250x100 mm</t>
  </si>
  <si>
    <t>48-021-1.63.2.1-0415944</t>
  </si>
  <si>
    <t>Szigetelések rögzítése; Hőszigetelő és hangelnyelő táblák ragasztásos rögzítése, homlokzaton, cementbázisú ragasztóanyaggal Baumit StarContact White - kiváló minőségű fehér színű ragasztótapasz, Cikkszám: 156155</t>
  </si>
  <si>
    <t>48-007-21.1.1.1-0155353</t>
  </si>
  <si>
    <t>Külső fal; Homlokzati fal hő- és/vagy hangszigetelése, falazott vagy monolit vasbeton szerkezeten, függőleges felületen, (rögzítés, vakolás, légrés kialakítása külön tételben) vékonyvakolat alatti üveggyapot vagy kőzetgyapot lemezzel BAUMIT StarTherm Mineral vakolható kőzetgyapotlap, 1000x600x80 mm</t>
  </si>
  <si>
    <t>48-007-21.1.1.1-0155354</t>
  </si>
  <si>
    <t>Külső fal; Homlokzati fal hő- és/vagy hangszigetelése, falazott vagy monolit vasbeton szerkezeten, függőleges felületen, (rögzítés, vakolás, légrés kialakítása külön tételben) vékonyvakolat alatti üveggyapot vagy kőzetgyapot lemezzel BAUMIT StarTherm Mineral vakolható kőzetgyapotlap, 1000x600x100 mm</t>
  </si>
  <si>
    <t>48-007-21.1.1.2-0113609</t>
  </si>
  <si>
    <t>Külső fal; Homlokzati fal hő- és/vagy hangszigetelése, falazott vagy monolit vasbeton szerkezeten, függőleges felületen, (rögzítés, vakolás, légrés kialakítása külön tételben) vékonyvakolat alatti méretstabil expandált polisztirolhab lemezzel BAUMIT GRAFIT REFLEX expandált polisztirol keményhab hőszigetelő lemez, 1000x500x 80 mm</t>
  </si>
  <si>
    <t>48-021-1.51.2.2.1-0500009</t>
  </si>
  <si>
    <t>Szigetelések rögzítése; Hőszigetelő táblák pontszerű mechanikai rögzítése, homlokzaton, beton aljzatszerkezethez, műanyag vagy fém beütőszeges/csavaros műanyag beütődübelekkel Baumit S 155 mm, acél csavaros THR dübel, önsüllyesztő vagy felületszerelt alkalmazásra, minden szigetelőanyaghoz</t>
  </si>
  <si>
    <t>48-021-1.51.2.2.1-0500013</t>
  </si>
  <si>
    <t>Szigetelések rögzítése; Hőszigetelő táblák pontszerű mechanikai rögzítése, homlokzaton, beton aljzatszerkezethez, műanyag vagy fém beütőszeges/csavaros műanyag beütődübelekkel Baumit S 175 mm, acél csavaros THR dübel, önsüllyesztő vagy felületszerelt alkalmazásra, minden szigetelőanyaghoz</t>
  </si>
  <si>
    <t>Szigetelés</t>
  </si>
  <si>
    <t>49-000-1.2.2.3</t>
  </si>
  <si>
    <t>Redőnyök bontása műanyagredőny, külső tokos 6,01-10,00 m kerület között</t>
  </si>
  <si>
    <t>Árnyékolók beépítése</t>
  </si>
  <si>
    <t>Összesen:</t>
  </si>
  <si>
    <t>.</t>
  </si>
  <si>
    <t xml:space="preserve">Név: Bp. Főváros VII. Kerület          </t>
  </si>
  <si>
    <t xml:space="preserve">                                       </t>
  </si>
  <si>
    <t xml:space="preserve">Erzsébetváros Polgármesteri Hivatal    </t>
  </si>
  <si>
    <t xml:space="preserve">Cím: 1076 Bp., Garay u. 5.             </t>
  </si>
  <si>
    <t xml:space="preserve"> Kelt: 2023 év 03. hó 16. nap          </t>
  </si>
  <si>
    <t xml:space="preserve"> Szám :                                </t>
  </si>
  <si>
    <t xml:space="preserve"> KSH besorolás:                        </t>
  </si>
  <si>
    <t xml:space="preserve"> Teljesítés:20.. év...........hó...nap </t>
  </si>
  <si>
    <t xml:space="preserve">A munka leírása: Homlokzat felújítás   </t>
  </si>
  <si>
    <t xml:space="preserve"> Készítette: Barta Miklós okl.ép.mérn. </t>
  </si>
  <si>
    <t xml:space="preserve">1077 Budapest, Csányi utca 10.  hrsz: 34113                                   </t>
  </si>
  <si>
    <t xml:space="preserve">                                                                              </t>
  </si>
  <si>
    <t xml:space="preserve">Készült: TERC VIP 2023.1                                                      </t>
  </si>
  <si>
    <t xml:space="preserve">Tervezői költségvetés, árai tájékoztató jellegűek!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</si>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</sst>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3" fillId="0" borderId="0" xfId="0" applyFont="1" applyAlignment="1">
      <alignment vertical="top"/>
    </xf>
    <xf numFmtId="0" fontId="0" fillId="0" borderId="0" xfId="0" applyAlignment="1">
      <alignment vertical="top"/>
    </xf>
    <xf numFmtId="0" fontId="3" fillId="0" borderId="0" xfId="0" applyFont="1" applyAlignment="1">
      <alignment horizontal="center" vertical="top"/>
    </xf>
    <xf numFmtId="0" fontId="0" fillId="0" borderId="0" xfId="0"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xf numFmtId="0" fontId="4" fillId="0" borderId="0" xfId="0" applyFont="1" applyAlignment="1">
      <alignment vertical="top"/>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workbookViewId="0">
      <selection sqref="A1:D1"/>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25" t="s">
        <v>184</v>
      </c>
      <c r="B1" s="19"/>
      <c r="C1" s="19"/>
      <c r="D1" s="19"/>
    </row>
    <row r="2" spans="1:4" s="13" customFormat="1" x14ac:dyDescent="0.25">
      <c r="A2" s="25"/>
      <c r="B2" s="19"/>
      <c r="C2" s="19"/>
      <c r="D2" s="19"/>
    </row>
    <row r="3" spans="1:4" s="13" customFormat="1" x14ac:dyDescent="0.25">
      <c r="A3" s="25"/>
      <c r="B3" s="19"/>
      <c r="C3" s="19"/>
      <c r="D3" s="19"/>
    </row>
    <row r="4" spans="1:4" x14ac:dyDescent="0.25">
      <c r="A4" s="18"/>
      <c r="B4" s="19"/>
      <c r="C4" s="19"/>
      <c r="D4" s="19"/>
    </row>
    <row r="5" spans="1:4" x14ac:dyDescent="0.25">
      <c r="A5" s="18"/>
      <c r="B5" s="19"/>
      <c r="C5" s="19"/>
      <c r="D5" s="19"/>
    </row>
    <row r="6" spans="1:4" x14ac:dyDescent="0.25">
      <c r="A6" s="18"/>
      <c r="B6" s="19"/>
      <c r="C6" s="19"/>
      <c r="D6" s="19"/>
    </row>
    <row r="7" spans="1:4" x14ac:dyDescent="0.25">
      <c r="A7" s="18"/>
      <c r="B7" s="19"/>
      <c r="C7" s="19"/>
      <c r="D7" s="19"/>
    </row>
    <row r="9" spans="1:4" x14ac:dyDescent="0.25">
      <c r="A9" s="9" t="s">
        <v>185</v>
      </c>
      <c r="C9" s="9" t="s">
        <v>186</v>
      </c>
    </row>
    <row r="10" spans="1:4" x14ac:dyDescent="0.25">
      <c r="A10" s="9" t="s">
        <v>187</v>
      </c>
      <c r="C10" s="9" t="s">
        <v>186</v>
      </c>
    </row>
    <row r="11" spans="1:4" x14ac:dyDescent="0.25">
      <c r="A11" s="9" t="s">
        <v>188</v>
      </c>
      <c r="C11" s="9" t="s">
        <v>189</v>
      </c>
    </row>
    <row r="12" spans="1:4" x14ac:dyDescent="0.25">
      <c r="A12" s="9" t="s">
        <v>186</v>
      </c>
      <c r="C12" s="9" t="s">
        <v>190</v>
      </c>
    </row>
    <row r="13" spans="1:4" x14ac:dyDescent="0.25">
      <c r="A13" s="9" t="s">
        <v>186</v>
      </c>
      <c r="C13" s="9" t="s">
        <v>191</v>
      </c>
    </row>
    <row r="14" spans="1:4" x14ac:dyDescent="0.25">
      <c r="A14" s="9" t="s">
        <v>186</v>
      </c>
      <c r="C14" s="9" t="s">
        <v>192</v>
      </c>
    </row>
    <row r="15" spans="1:4" x14ac:dyDescent="0.25">
      <c r="A15" s="9" t="s">
        <v>193</v>
      </c>
      <c r="C15" s="9" t="s">
        <v>194</v>
      </c>
    </row>
    <row r="16" spans="1:4" x14ac:dyDescent="0.25">
      <c r="A16" s="9" t="s">
        <v>195</v>
      </c>
    </row>
    <row r="17" spans="1:4" x14ac:dyDescent="0.25">
      <c r="A17" s="9" t="s">
        <v>196</v>
      </c>
    </row>
    <row r="18" spans="1:4" x14ac:dyDescent="0.25">
      <c r="A18" s="9" t="s">
        <v>196</v>
      </c>
    </row>
    <row r="19" spans="1:4" x14ac:dyDescent="0.25">
      <c r="A19" s="9" t="s">
        <v>197</v>
      </c>
    </row>
    <row r="20" spans="1:4" x14ac:dyDescent="0.25">
      <c r="A20" s="9" t="s">
        <v>198</v>
      </c>
    </row>
    <row r="22" spans="1:4" x14ac:dyDescent="0.25">
      <c r="A22" s="20" t="s">
        <v>199</v>
      </c>
      <c r="B22" s="21"/>
      <c r="C22" s="21"/>
      <c r="D22" s="21"/>
    </row>
    <row r="23" spans="1:4" x14ac:dyDescent="0.25">
      <c r="A23" s="14" t="s">
        <v>200</v>
      </c>
      <c r="B23" s="14"/>
      <c r="C23" s="17" t="s">
        <v>201</v>
      </c>
      <c r="D23" s="17" t="s">
        <v>202</v>
      </c>
    </row>
    <row r="24" spans="1:4" x14ac:dyDescent="0.25">
      <c r="A24" s="14" t="s">
        <v>203</v>
      </c>
      <c r="B24" s="14"/>
      <c r="C24" s="14">
        <f>ROUND(SUM(Összesítő!B2:B13),0)</f>
        <v>0</v>
      </c>
      <c r="D24" s="14">
        <f>ROUND(SUM(Összesítő!C2:C13),0)</f>
        <v>0</v>
      </c>
    </row>
    <row r="25" spans="1:4" x14ac:dyDescent="0.25">
      <c r="A25" s="14" t="s">
        <v>204</v>
      </c>
      <c r="B25" s="14"/>
      <c r="C25" s="14">
        <f>ROUND(C24,0)</f>
        <v>0</v>
      </c>
      <c r="D25" s="14">
        <f>ROUND(D24,0)</f>
        <v>0</v>
      </c>
    </row>
    <row r="26" spans="1:4" x14ac:dyDescent="0.25">
      <c r="A26" s="9" t="s">
        <v>205</v>
      </c>
      <c r="C26" s="22">
        <f>ROUND(C25+D25,0)</f>
        <v>0</v>
      </c>
      <c r="D26" s="22"/>
    </row>
    <row r="27" spans="1:4" x14ac:dyDescent="0.25">
      <c r="A27" s="14" t="s">
        <v>206</v>
      </c>
      <c r="B27" s="15">
        <v>0</v>
      </c>
      <c r="C27" s="23">
        <f>ROUND(C26*B27,0)</f>
        <v>0</v>
      </c>
      <c r="D27" s="23"/>
    </row>
    <row r="28" spans="1:4" x14ac:dyDescent="0.25">
      <c r="A28" s="14" t="s">
        <v>207</v>
      </c>
      <c r="B28" s="14"/>
      <c r="C28" s="24">
        <f>ROUND(C26+C27,0)</f>
        <v>0</v>
      </c>
      <c r="D28" s="24"/>
    </row>
    <row r="32" spans="1:4" x14ac:dyDescent="0.25">
      <c r="B32" s="22" t="s">
        <v>208</v>
      </c>
      <c r="C32" s="22"/>
    </row>
    <row r="34" spans="1:1" x14ac:dyDescent="0.25">
      <c r="A34" s="16"/>
    </row>
    <row r="35" spans="1:1" x14ac:dyDescent="0.25">
      <c r="A35" s="16"/>
    </row>
    <row r="36" spans="1:1" x14ac:dyDescent="0.25">
      <c r="A36" s="16"/>
    </row>
  </sheetData>
  <mergeCells count="12">
    <mergeCell ref="A1:D1"/>
    <mergeCell ref="A2:D2"/>
    <mergeCell ref="A3:D3"/>
    <mergeCell ref="A4:D4"/>
    <mergeCell ref="A5:D5"/>
    <mergeCell ref="A6:D6"/>
    <mergeCell ref="A7:D7"/>
    <mergeCell ref="A22:D22"/>
    <mergeCell ref="C26:D26"/>
    <mergeCell ref="C27:D27"/>
    <mergeCell ref="C28:D28"/>
    <mergeCell ref="B32:C32"/>
  </mergeCells>
  <pageMargins left="1" right="1" top="1" bottom="1" header="0.41666666666666669" footer="0.41666666666666669"/>
  <pageSetup paperSize="9" orientation="portrait"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38.25" x14ac:dyDescent="0.25">
      <c r="A2" s="7">
        <v>1</v>
      </c>
      <c r="B2" s="1" t="s">
        <v>74</v>
      </c>
      <c r="C2" s="1" t="s">
        <v>76</v>
      </c>
      <c r="D2" s="5">
        <v>280.2</v>
      </c>
      <c r="E2" s="1" t="s">
        <v>75</v>
      </c>
      <c r="F2" s="5">
        <v>0</v>
      </c>
      <c r="G2" s="5">
        <v>0</v>
      </c>
      <c r="H2" s="5">
        <f>ROUND(D2*F2, 0)</f>
        <v>0</v>
      </c>
      <c r="I2" s="5">
        <f>ROUND(D2*G2, 0)</f>
        <v>0</v>
      </c>
      <c r="J2" s="1" t="s">
        <v>20</v>
      </c>
    </row>
    <row r="4" spans="1:10" ht="51" x14ac:dyDescent="0.25">
      <c r="A4" s="7">
        <v>2</v>
      </c>
      <c r="B4" s="1" t="s">
        <v>77</v>
      </c>
      <c r="C4" s="1" t="s">
        <v>78</v>
      </c>
      <c r="D4" s="5">
        <v>143.5</v>
      </c>
      <c r="E4" s="1" t="s">
        <v>30</v>
      </c>
      <c r="F4" s="5">
        <v>0</v>
      </c>
      <c r="G4" s="5">
        <v>0</v>
      </c>
      <c r="H4" s="5">
        <f>ROUND(D4*F4, 0)</f>
        <v>0</v>
      </c>
      <c r="I4" s="5">
        <f>ROUND(D4*G4, 0)</f>
        <v>0</v>
      </c>
    </row>
    <row r="6" spans="1:10" ht="25.5" x14ac:dyDescent="0.25">
      <c r="A6" s="7">
        <v>3</v>
      </c>
      <c r="B6" s="1" t="s">
        <v>79</v>
      </c>
      <c r="C6" s="1" t="s">
        <v>81</v>
      </c>
      <c r="D6" s="5">
        <v>1</v>
      </c>
      <c r="E6" s="1" t="s">
        <v>36</v>
      </c>
      <c r="F6" s="5">
        <v>0</v>
      </c>
      <c r="G6" s="5">
        <v>0</v>
      </c>
      <c r="H6" s="5">
        <f>ROUND(D6*F6, 0)</f>
        <v>0</v>
      </c>
      <c r="I6" s="5">
        <f>ROUND(D6*G6, 0)</f>
        <v>0</v>
      </c>
      <c r="J6" s="1" t="s">
        <v>80</v>
      </c>
    </row>
    <row r="8" spans="1:10" ht="127.5" x14ac:dyDescent="0.25">
      <c r="A8" s="7">
        <v>4</v>
      </c>
      <c r="B8" s="1" t="s">
        <v>82</v>
      </c>
      <c r="C8" s="1" t="s">
        <v>84</v>
      </c>
      <c r="D8" s="5">
        <v>1</v>
      </c>
      <c r="E8" s="1" t="s">
        <v>36</v>
      </c>
      <c r="F8" s="5">
        <v>0</v>
      </c>
      <c r="G8" s="5">
        <v>0</v>
      </c>
      <c r="H8" s="5">
        <f>ROUND(D8*F8, 0)</f>
        <v>0</v>
      </c>
      <c r="I8" s="5">
        <f>ROUND(D8*G8, 0)</f>
        <v>0</v>
      </c>
      <c r="J8" s="1" t="s">
        <v>83</v>
      </c>
    </row>
    <row r="10" spans="1:10" ht="127.5" x14ac:dyDescent="0.25">
      <c r="A10" s="7">
        <v>5</v>
      </c>
      <c r="B10" s="1" t="s">
        <v>85</v>
      </c>
      <c r="C10" s="1" t="s">
        <v>86</v>
      </c>
      <c r="D10" s="5">
        <v>7</v>
      </c>
      <c r="E10" s="1" t="s">
        <v>36</v>
      </c>
      <c r="F10" s="5">
        <v>0</v>
      </c>
      <c r="G10" s="5">
        <v>0</v>
      </c>
      <c r="H10" s="5">
        <f>ROUND(D10*F10, 0)</f>
        <v>0</v>
      </c>
      <c r="I10" s="5">
        <f>ROUND(D10*G10, 0)</f>
        <v>0</v>
      </c>
      <c r="J10" s="1" t="s">
        <v>83</v>
      </c>
    </row>
    <row r="12" spans="1:10" ht="140.25" x14ac:dyDescent="0.25">
      <c r="A12" s="7">
        <v>6</v>
      </c>
      <c r="B12" s="1" t="s">
        <v>87</v>
      </c>
      <c r="C12" s="1" t="s">
        <v>88</v>
      </c>
      <c r="D12" s="5">
        <v>31</v>
      </c>
      <c r="E12" s="1" t="s">
        <v>36</v>
      </c>
      <c r="F12" s="5">
        <v>0</v>
      </c>
      <c r="G12" s="5">
        <v>0</v>
      </c>
      <c r="H12" s="5">
        <f>ROUND(D12*F12, 0)</f>
        <v>0</v>
      </c>
      <c r="I12" s="5">
        <f>ROUND(D12*G12, 0)</f>
        <v>0</v>
      </c>
      <c r="J12" s="1" t="s">
        <v>83</v>
      </c>
    </row>
    <row r="14" spans="1:10" ht="140.25" x14ac:dyDescent="0.25">
      <c r="A14" s="7">
        <v>7</v>
      </c>
      <c r="B14" s="1" t="s">
        <v>89</v>
      </c>
      <c r="C14" s="1" t="s">
        <v>90</v>
      </c>
      <c r="D14" s="5">
        <v>4</v>
      </c>
      <c r="E14" s="1" t="s">
        <v>36</v>
      </c>
      <c r="F14" s="5">
        <v>0</v>
      </c>
      <c r="G14" s="5">
        <v>0</v>
      </c>
      <c r="H14" s="5">
        <f>ROUND(D14*F14, 0)</f>
        <v>0</v>
      </c>
      <c r="I14" s="5">
        <f>ROUND(D14*G14, 0)</f>
        <v>0</v>
      </c>
      <c r="J14" s="1" t="s">
        <v>83</v>
      </c>
    </row>
    <row r="16" spans="1:10" ht="127.5" x14ac:dyDescent="0.25">
      <c r="A16" s="7">
        <v>8</v>
      </c>
      <c r="B16" s="1" t="s">
        <v>91</v>
      </c>
      <c r="C16" s="1" t="s">
        <v>92</v>
      </c>
      <c r="D16" s="5">
        <v>3</v>
      </c>
      <c r="E16" s="1" t="s">
        <v>36</v>
      </c>
      <c r="F16" s="5">
        <v>0</v>
      </c>
      <c r="G16" s="5">
        <v>0</v>
      </c>
      <c r="H16" s="5">
        <f>ROUND(D16*F16, 0)</f>
        <v>0</v>
      </c>
      <c r="I16" s="5">
        <f>ROUND(D16*G16, 0)</f>
        <v>0</v>
      </c>
      <c r="J16" s="1" t="s">
        <v>83</v>
      </c>
    </row>
    <row r="18" spans="1:10" ht="140.25" x14ac:dyDescent="0.25">
      <c r="A18" s="7">
        <v>9</v>
      </c>
      <c r="B18" s="1" t="s">
        <v>93</v>
      </c>
      <c r="C18" s="1" t="s">
        <v>94</v>
      </c>
      <c r="D18" s="5">
        <v>2</v>
      </c>
      <c r="E18" s="1" t="s">
        <v>36</v>
      </c>
      <c r="F18" s="5">
        <v>0</v>
      </c>
      <c r="G18" s="5">
        <v>0</v>
      </c>
      <c r="H18" s="5">
        <f>ROUND(D18*F18, 0)</f>
        <v>0</v>
      </c>
      <c r="I18" s="5">
        <f>ROUND(D18*G18, 0)</f>
        <v>0</v>
      </c>
      <c r="J18" s="1" t="s">
        <v>83</v>
      </c>
    </row>
    <row r="20" spans="1:10" ht="127.5" x14ac:dyDescent="0.25">
      <c r="A20" s="7">
        <v>10</v>
      </c>
      <c r="B20" s="1" t="s">
        <v>95</v>
      </c>
      <c r="C20" s="1" t="s">
        <v>96</v>
      </c>
      <c r="D20" s="5">
        <v>1</v>
      </c>
      <c r="E20" s="1" t="s">
        <v>36</v>
      </c>
      <c r="F20" s="5">
        <v>0</v>
      </c>
      <c r="G20" s="5">
        <v>0</v>
      </c>
      <c r="H20" s="5">
        <f>ROUND(D20*F20, 0)</f>
        <v>0</v>
      </c>
      <c r="I20" s="5">
        <f>ROUND(D20*G20, 0)</f>
        <v>0</v>
      </c>
      <c r="J20" s="1" t="s">
        <v>83</v>
      </c>
    </row>
    <row r="22" spans="1:10" ht="140.25" x14ac:dyDescent="0.25">
      <c r="A22" s="7">
        <v>11</v>
      </c>
      <c r="B22" s="1" t="s">
        <v>97</v>
      </c>
      <c r="C22" s="1" t="s">
        <v>98</v>
      </c>
      <c r="D22" s="5">
        <v>1</v>
      </c>
      <c r="E22" s="1" t="s">
        <v>36</v>
      </c>
      <c r="F22" s="5">
        <v>0</v>
      </c>
      <c r="G22" s="5">
        <v>0</v>
      </c>
      <c r="H22" s="5">
        <f>ROUND(D22*F22, 0)</f>
        <v>0</v>
      </c>
      <c r="I22" s="5">
        <f>ROUND(D22*G22, 0)</f>
        <v>0</v>
      </c>
      <c r="J22" s="1" t="s">
        <v>83</v>
      </c>
    </row>
    <row r="24" spans="1:10" ht="127.5" x14ac:dyDescent="0.25">
      <c r="A24" s="7">
        <v>12</v>
      </c>
      <c r="B24" s="1" t="s">
        <v>99</v>
      </c>
      <c r="C24" s="1" t="s">
        <v>100</v>
      </c>
      <c r="D24" s="5">
        <v>1</v>
      </c>
      <c r="E24" s="1" t="s">
        <v>36</v>
      </c>
      <c r="F24" s="5">
        <v>0</v>
      </c>
      <c r="G24" s="5">
        <v>0</v>
      </c>
      <c r="H24" s="5">
        <f>ROUND(D24*F24, 0)</f>
        <v>0</v>
      </c>
      <c r="I24" s="5">
        <f>ROUND(D24*G24, 0)</f>
        <v>0</v>
      </c>
      <c r="J24" s="1" t="s">
        <v>83</v>
      </c>
    </row>
    <row r="26" spans="1:10" ht="127.5" x14ac:dyDescent="0.25">
      <c r="A26" s="7">
        <v>13</v>
      </c>
      <c r="B26" s="1" t="s">
        <v>101</v>
      </c>
      <c r="C26" s="1" t="s">
        <v>102</v>
      </c>
      <c r="D26" s="5">
        <v>1</v>
      </c>
      <c r="E26" s="1" t="s">
        <v>36</v>
      </c>
      <c r="F26" s="5">
        <v>0</v>
      </c>
      <c r="G26" s="5">
        <v>0</v>
      </c>
      <c r="H26" s="5">
        <f>ROUND(D26*F26, 0)</f>
        <v>0</v>
      </c>
      <c r="I26" s="5">
        <f>ROUND(D26*G26, 0)</f>
        <v>0</v>
      </c>
      <c r="J26" s="1" t="s">
        <v>83</v>
      </c>
    </row>
    <row r="28" spans="1:10" ht="127.5" x14ac:dyDescent="0.25">
      <c r="A28" s="7">
        <v>14</v>
      </c>
      <c r="B28" s="1" t="s">
        <v>103</v>
      </c>
      <c r="C28" s="1" t="s">
        <v>104</v>
      </c>
      <c r="D28" s="5">
        <v>1</v>
      </c>
      <c r="E28" s="1" t="s">
        <v>36</v>
      </c>
      <c r="F28" s="5">
        <v>0</v>
      </c>
      <c r="G28" s="5">
        <v>0</v>
      </c>
      <c r="H28" s="5">
        <f>ROUND(D28*F28, 0)</f>
        <v>0</v>
      </c>
      <c r="I28" s="5">
        <f>ROUND(D28*G28, 0)</f>
        <v>0</v>
      </c>
      <c r="J28" s="1" t="s">
        <v>83</v>
      </c>
    </row>
    <row r="30" spans="1:10" ht="127.5" x14ac:dyDescent="0.25">
      <c r="A30" s="7">
        <v>15</v>
      </c>
      <c r="B30" s="1" t="s">
        <v>105</v>
      </c>
      <c r="C30" s="1" t="s">
        <v>106</v>
      </c>
      <c r="D30" s="5">
        <v>1</v>
      </c>
      <c r="E30" s="1" t="s">
        <v>36</v>
      </c>
      <c r="F30" s="5">
        <v>0</v>
      </c>
      <c r="G30" s="5">
        <v>0</v>
      </c>
      <c r="H30" s="5">
        <f>ROUND(D30*F30, 0)</f>
        <v>0</v>
      </c>
      <c r="I30" s="5">
        <f>ROUND(D30*G30, 0)</f>
        <v>0</v>
      </c>
      <c r="J30" s="1" t="s">
        <v>83</v>
      </c>
    </row>
    <row r="32" spans="1:10" ht="165.75" x14ac:dyDescent="0.25">
      <c r="A32" s="7">
        <v>16</v>
      </c>
      <c r="B32" s="1" t="s">
        <v>107</v>
      </c>
      <c r="C32" s="1" t="s">
        <v>108</v>
      </c>
      <c r="D32" s="5">
        <v>94</v>
      </c>
      <c r="E32" s="1" t="s">
        <v>36</v>
      </c>
      <c r="F32" s="5">
        <v>0</v>
      </c>
      <c r="G32" s="5">
        <v>0</v>
      </c>
      <c r="H32" s="5">
        <f>ROUND(D32*F32, 0)</f>
        <v>0</v>
      </c>
      <c r="I32" s="5">
        <f>ROUND(D32*G32, 0)</f>
        <v>0</v>
      </c>
      <c r="J32" s="1" t="s">
        <v>83</v>
      </c>
    </row>
    <row r="34" spans="1:10" ht="89.25" x14ac:dyDescent="0.25">
      <c r="A34" s="7">
        <v>17</v>
      </c>
      <c r="B34" s="1" t="s">
        <v>109</v>
      </c>
      <c r="C34" s="1" t="s">
        <v>110</v>
      </c>
      <c r="D34" s="5">
        <v>1</v>
      </c>
      <c r="E34" s="1" t="s">
        <v>36</v>
      </c>
      <c r="F34" s="5">
        <v>0</v>
      </c>
      <c r="G34" s="5">
        <v>0</v>
      </c>
      <c r="H34" s="5">
        <f>ROUND(D34*F34, 0)</f>
        <v>0</v>
      </c>
      <c r="I34" s="5">
        <f>ROUND(D34*G34, 0)</f>
        <v>0</v>
      </c>
      <c r="J34" s="1" t="s">
        <v>83</v>
      </c>
    </row>
    <row r="36" spans="1:10" ht="114.75" x14ac:dyDescent="0.25">
      <c r="A36" s="7">
        <v>18</v>
      </c>
      <c r="B36" s="1" t="s">
        <v>111</v>
      </c>
      <c r="C36" s="1" t="s">
        <v>112</v>
      </c>
      <c r="D36" s="5">
        <v>11</v>
      </c>
      <c r="E36" s="1" t="s">
        <v>36</v>
      </c>
      <c r="F36" s="5">
        <v>0</v>
      </c>
      <c r="G36" s="5">
        <v>0</v>
      </c>
      <c r="H36" s="5">
        <f>ROUND(D36*F36, 0)</f>
        <v>0</v>
      </c>
      <c r="I36" s="5">
        <f>ROUND(D36*G36, 0)</f>
        <v>0</v>
      </c>
      <c r="J36" s="1" t="s">
        <v>83</v>
      </c>
    </row>
    <row r="38" spans="1:10" ht="114.75" x14ac:dyDescent="0.25">
      <c r="A38" s="7">
        <v>19</v>
      </c>
      <c r="B38" s="1" t="s">
        <v>113</v>
      </c>
      <c r="C38" s="1" t="s">
        <v>114</v>
      </c>
      <c r="D38" s="5">
        <v>11</v>
      </c>
      <c r="E38" s="1" t="s">
        <v>36</v>
      </c>
      <c r="F38" s="5">
        <v>0</v>
      </c>
      <c r="G38" s="5">
        <v>0</v>
      </c>
      <c r="H38" s="5">
        <f>ROUND(D38*F38, 0)</f>
        <v>0</v>
      </c>
      <c r="I38" s="5">
        <f>ROUND(D38*G38, 0)</f>
        <v>0</v>
      </c>
      <c r="J38" s="1" t="s">
        <v>83</v>
      </c>
    </row>
    <row r="40" spans="1:10" s="8" customFormat="1" x14ac:dyDescent="0.25">
      <c r="A40" s="6"/>
      <c r="B40" s="2"/>
      <c r="C40" s="2" t="s">
        <v>16</v>
      </c>
      <c r="D40" s="4"/>
      <c r="E40" s="2"/>
      <c r="F40" s="4"/>
      <c r="G40" s="4"/>
      <c r="H40" s="4">
        <f>ROUND(SUM(H2:H39),0)</f>
        <v>0</v>
      </c>
      <c r="I40" s="4">
        <f>ROUND(SUM(I2:I39),0)</f>
        <v>0</v>
      </c>
      <c r="J40"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Fa- és műanyag szerkezet elhelyezése</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25.5" x14ac:dyDescent="0.25">
      <c r="A2" s="7">
        <v>1</v>
      </c>
      <c r="B2" s="1" t="s">
        <v>116</v>
      </c>
      <c r="C2" s="1" t="s">
        <v>117</v>
      </c>
      <c r="D2" s="5">
        <v>24</v>
      </c>
      <c r="E2" s="1" t="s">
        <v>36</v>
      </c>
      <c r="F2" s="5">
        <v>0</v>
      </c>
      <c r="G2" s="5">
        <v>0</v>
      </c>
      <c r="H2" s="5">
        <f>ROUND(D2*F2, 0)</f>
        <v>0</v>
      </c>
      <c r="I2" s="5">
        <f>ROUND(D2*G2, 0)</f>
        <v>0</v>
      </c>
      <c r="J2" s="1" t="s">
        <v>20</v>
      </c>
    </row>
    <row r="4" spans="1:10" ht="25.5" x14ac:dyDescent="0.25">
      <c r="A4" s="7">
        <v>2</v>
      </c>
      <c r="B4" s="1" t="s">
        <v>118</v>
      </c>
      <c r="C4" s="1" t="s">
        <v>119</v>
      </c>
      <c r="D4" s="5">
        <v>21</v>
      </c>
      <c r="E4" s="1" t="s">
        <v>36</v>
      </c>
      <c r="F4" s="5">
        <v>0</v>
      </c>
      <c r="G4" s="5">
        <v>0</v>
      </c>
      <c r="H4" s="5">
        <f>ROUND(D4*F4, 0)</f>
        <v>0</v>
      </c>
      <c r="I4" s="5">
        <f>ROUND(D4*G4, 0)</f>
        <v>0</v>
      </c>
    </row>
    <row r="6" spans="1:10" ht="25.5" x14ac:dyDescent="0.25">
      <c r="A6" s="7">
        <v>3</v>
      </c>
      <c r="B6" s="1" t="s">
        <v>120</v>
      </c>
      <c r="C6" s="1" t="s">
        <v>121</v>
      </c>
      <c r="D6" s="5">
        <v>40</v>
      </c>
      <c r="E6" s="1" t="s">
        <v>36</v>
      </c>
      <c r="F6" s="5">
        <v>0</v>
      </c>
      <c r="G6" s="5">
        <v>0</v>
      </c>
      <c r="H6" s="5">
        <f>ROUND(D6*F6, 0)</f>
        <v>0</v>
      </c>
      <c r="I6" s="5">
        <f>ROUND(D6*G6, 0)</f>
        <v>0</v>
      </c>
    </row>
    <row r="8" spans="1:10" ht="25.5" x14ac:dyDescent="0.25">
      <c r="A8" s="7">
        <v>4</v>
      </c>
      <c r="B8" s="1" t="s">
        <v>122</v>
      </c>
      <c r="C8" s="1" t="s">
        <v>123</v>
      </c>
      <c r="D8" s="5">
        <v>2</v>
      </c>
      <c r="E8" s="1" t="s">
        <v>36</v>
      </c>
      <c r="F8" s="5">
        <v>0</v>
      </c>
      <c r="G8" s="5">
        <v>0</v>
      </c>
      <c r="H8" s="5">
        <f>ROUND(D8*F8, 0)</f>
        <v>0</v>
      </c>
      <c r="I8" s="5">
        <f>ROUND(D8*G8, 0)</f>
        <v>0</v>
      </c>
      <c r="J8" s="1" t="s">
        <v>20</v>
      </c>
    </row>
    <row r="10" spans="1:10" ht="25.5" x14ac:dyDescent="0.25">
      <c r="A10" s="7">
        <v>5</v>
      </c>
      <c r="B10" s="1" t="s">
        <v>124</v>
      </c>
      <c r="C10" s="1" t="s">
        <v>125</v>
      </c>
      <c r="D10" s="5">
        <v>1</v>
      </c>
      <c r="E10" s="1" t="s">
        <v>36</v>
      </c>
      <c r="F10" s="5">
        <v>0</v>
      </c>
      <c r="G10" s="5">
        <v>0</v>
      </c>
      <c r="H10" s="5">
        <f>ROUND(D10*F10, 0)</f>
        <v>0</v>
      </c>
      <c r="I10" s="5">
        <f>ROUND(D10*G10, 0)</f>
        <v>0</v>
      </c>
      <c r="J10" s="1" t="s">
        <v>83</v>
      </c>
    </row>
    <row r="12" spans="1:10" ht="38.25" x14ac:dyDescent="0.25">
      <c r="A12" s="7">
        <v>6</v>
      </c>
      <c r="B12" s="1" t="s">
        <v>126</v>
      </c>
      <c r="C12" s="1" t="s">
        <v>127</v>
      </c>
      <c r="D12" s="5">
        <v>9</v>
      </c>
      <c r="E12" s="1" t="s">
        <v>36</v>
      </c>
      <c r="F12" s="5">
        <v>0</v>
      </c>
      <c r="G12" s="5">
        <v>0</v>
      </c>
      <c r="H12" s="5">
        <f>ROUND(D12*F12, 0)</f>
        <v>0</v>
      </c>
      <c r="I12" s="5">
        <f>ROUND(D12*G12, 0)</f>
        <v>0</v>
      </c>
      <c r="J12" s="1" t="s">
        <v>83</v>
      </c>
    </row>
    <row r="14" spans="1:10" ht="38.25" x14ac:dyDescent="0.25">
      <c r="A14" s="7">
        <v>7</v>
      </c>
      <c r="B14" s="1" t="s">
        <v>128</v>
      </c>
      <c r="C14" s="1" t="s">
        <v>129</v>
      </c>
      <c r="D14" s="5">
        <v>40</v>
      </c>
      <c r="E14" s="1" t="s">
        <v>36</v>
      </c>
      <c r="F14" s="5">
        <v>0</v>
      </c>
      <c r="G14" s="5">
        <v>0</v>
      </c>
      <c r="H14" s="5">
        <f>ROUND(D14*F14, 0)</f>
        <v>0</v>
      </c>
      <c r="I14" s="5">
        <f>ROUND(D14*G14, 0)</f>
        <v>0</v>
      </c>
      <c r="J14" s="1" t="s">
        <v>83</v>
      </c>
    </row>
    <row r="16" spans="1:10" ht="25.5" x14ac:dyDescent="0.25">
      <c r="A16" s="7">
        <v>8</v>
      </c>
      <c r="B16" s="1" t="s">
        <v>130</v>
      </c>
      <c r="C16" s="1" t="s">
        <v>131</v>
      </c>
      <c r="D16" s="5">
        <v>8</v>
      </c>
      <c r="E16" s="1" t="s">
        <v>36</v>
      </c>
      <c r="F16" s="5">
        <v>0</v>
      </c>
      <c r="G16" s="5">
        <v>0</v>
      </c>
      <c r="H16" s="5">
        <f>ROUND(D16*F16, 0)</f>
        <v>0</v>
      </c>
      <c r="I16" s="5">
        <f>ROUND(D16*G16, 0)</f>
        <v>0</v>
      </c>
      <c r="J16" s="1" t="s">
        <v>83</v>
      </c>
    </row>
    <row r="18" spans="1:10" ht="76.5" x14ac:dyDescent="0.25">
      <c r="A18" s="7">
        <v>9</v>
      </c>
      <c r="B18" s="1" t="s">
        <v>132</v>
      </c>
      <c r="C18" s="1" t="s">
        <v>133</v>
      </c>
      <c r="D18" s="5">
        <v>1</v>
      </c>
      <c r="E18" s="1" t="s">
        <v>36</v>
      </c>
      <c r="F18" s="5">
        <v>0</v>
      </c>
      <c r="G18" s="5">
        <v>0</v>
      </c>
      <c r="H18" s="5">
        <f>ROUND(D18*F18, 0)</f>
        <v>0</v>
      </c>
      <c r="I18" s="5">
        <f>ROUND(D18*G18, 0)</f>
        <v>0</v>
      </c>
      <c r="J18" s="1" t="s">
        <v>83</v>
      </c>
    </row>
    <row r="20" spans="1:10" ht="63.75" x14ac:dyDescent="0.25">
      <c r="A20" s="7">
        <v>10</v>
      </c>
      <c r="B20" s="1" t="s">
        <v>134</v>
      </c>
      <c r="C20" s="1" t="s">
        <v>135</v>
      </c>
      <c r="D20" s="5">
        <v>34</v>
      </c>
      <c r="E20" s="1" t="s">
        <v>36</v>
      </c>
      <c r="F20" s="5">
        <v>0</v>
      </c>
      <c r="G20" s="5">
        <v>0</v>
      </c>
      <c r="H20" s="5">
        <f>ROUND(D20*F20, 0)</f>
        <v>0</v>
      </c>
      <c r="I20" s="5">
        <f>ROUND(D20*G20, 0)</f>
        <v>0</v>
      </c>
      <c r="J20" s="1" t="s">
        <v>83</v>
      </c>
    </row>
    <row r="22" spans="1:10" ht="38.25" x14ac:dyDescent="0.25">
      <c r="A22" s="7">
        <v>11</v>
      </c>
      <c r="B22" s="1" t="s">
        <v>136</v>
      </c>
      <c r="C22" s="1" t="s">
        <v>138</v>
      </c>
      <c r="D22" s="5">
        <v>9</v>
      </c>
      <c r="E22" s="1" t="s">
        <v>36</v>
      </c>
      <c r="F22" s="5">
        <v>0</v>
      </c>
      <c r="G22" s="5">
        <v>0</v>
      </c>
      <c r="H22" s="5">
        <f>ROUND(D22*F22, 0)</f>
        <v>0</v>
      </c>
      <c r="I22" s="5">
        <f>ROUND(D22*G22, 0)</f>
        <v>0</v>
      </c>
      <c r="J22" s="1" t="s">
        <v>137</v>
      </c>
    </row>
    <row r="24" spans="1:10" ht="38.25" x14ac:dyDescent="0.25">
      <c r="A24" s="7">
        <v>12</v>
      </c>
      <c r="B24" s="1" t="s">
        <v>139</v>
      </c>
      <c r="C24" s="1" t="s">
        <v>140</v>
      </c>
      <c r="D24" s="5">
        <v>9</v>
      </c>
      <c r="E24" s="1" t="s">
        <v>36</v>
      </c>
      <c r="F24" s="5">
        <v>0</v>
      </c>
      <c r="G24" s="5">
        <v>0</v>
      </c>
      <c r="H24" s="5">
        <f>ROUND(D24*F24, 0)</f>
        <v>0</v>
      </c>
      <c r="I24" s="5">
        <f>ROUND(D24*G24, 0)</f>
        <v>0</v>
      </c>
      <c r="J24" s="1" t="s">
        <v>83</v>
      </c>
    </row>
    <row r="26" spans="1:10" s="8" customFormat="1" x14ac:dyDescent="0.25">
      <c r="A26" s="6"/>
      <c r="B26" s="2"/>
      <c r="C26" s="2" t="s">
        <v>16</v>
      </c>
      <c r="D26" s="4"/>
      <c r="E26" s="2"/>
      <c r="F26" s="4"/>
      <c r="G26" s="4"/>
      <c r="H26" s="4">
        <f>ROUND(SUM(H2:H25),0)</f>
        <v>0</v>
      </c>
      <c r="I26" s="4">
        <f>ROUND(SUM(I2:I25),0)</f>
        <v>0</v>
      </c>
      <c r="J26"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Fém nyílászáró és épületlakatos-szerkezet elhelyezése</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76.5" x14ac:dyDescent="0.25">
      <c r="A2" s="7">
        <v>1</v>
      </c>
      <c r="B2" s="1" t="s">
        <v>142</v>
      </c>
      <c r="C2" s="1" t="s">
        <v>143</v>
      </c>
      <c r="D2" s="5">
        <v>677.2</v>
      </c>
      <c r="E2" s="1" t="s">
        <v>19</v>
      </c>
      <c r="F2" s="5">
        <v>0</v>
      </c>
      <c r="G2" s="5">
        <v>0</v>
      </c>
      <c r="H2" s="5">
        <f>ROUND(D2*F2, 0)</f>
        <v>0</v>
      </c>
      <c r="I2" s="5">
        <f>ROUND(D2*G2, 0)</f>
        <v>0</v>
      </c>
      <c r="J2" s="1" t="s">
        <v>20</v>
      </c>
    </row>
    <row r="4" spans="1:10" ht="76.5" x14ac:dyDescent="0.25">
      <c r="A4" s="7">
        <v>2</v>
      </c>
      <c r="B4" s="1" t="s">
        <v>144</v>
      </c>
      <c r="C4" s="1" t="s">
        <v>145</v>
      </c>
      <c r="D4" s="5">
        <v>92.9</v>
      </c>
      <c r="E4" s="1" t="s">
        <v>19</v>
      </c>
      <c r="F4" s="5">
        <v>0</v>
      </c>
      <c r="G4" s="5">
        <v>0</v>
      </c>
      <c r="H4" s="5">
        <f>ROUND(D4*F4, 0)</f>
        <v>0</v>
      </c>
      <c r="I4" s="5">
        <f>ROUND(D4*G4, 0)</f>
        <v>0</v>
      </c>
      <c r="J4" s="1" t="s">
        <v>20</v>
      </c>
    </row>
    <row r="6" spans="1:10" ht="102" x14ac:dyDescent="0.25">
      <c r="A6" s="7">
        <v>3</v>
      </c>
      <c r="B6" s="1" t="s">
        <v>146</v>
      </c>
      <c r="C6" s="1" t="s">
        <v>147</v>
      </c>
      <c r="D6" s="5">
        <v>430.3</v>
      </c>
      <c r="E6" s="1" t="s">
        <v>19</v>
      </c>
      <c r="F6" s="5">
        <v>0</v>
      </c>
      <c r="G6" s="5">
        <v>0</v>
      </c>
      <c r="H6" s="5">
        <f>ROUND(D6*F6, 0)</f>
        <v>0</v>
      </c>
      <c r="I6" s="5">
        <f>ROUND(D6*G6, 0)</f>
        <v>0</v>
      </c>
      <c r="J6" s="1" t="s">
        <v>20</v>
      </c>
    </row>
    <row r="8" spans="1:10" ht="102" x14ac:dyDescent="0.25">
      <c r="A8" s="7">
        <v>4</v>
      </c>
      <c r="B8" s="1" t="s">
        <v>148</v>
      </c>
      <c r="C8" s="1" t="s">
        <v>149</v>
      </c>
      <c r="D8" s="5">
        <v>246.9</v>
      </c>
      <c r="E8" s="1" t="s">
        <v>19</v>
      </c>
      <c r="F8" s="5">
        <v>0</v>
      </c>
      <c r="G8" s="5">
        <v>0</v>
      </c>
      <c r="H8" s="5">
        <f>ROUND(D8*F8, 0)</f>
        <v>0</v>
      </c>
      <c r="I8" s="5">
        <f>ROUND(D8*G8, 0)</f>
        <v>0</v>
      </c>
      <c r="J8" s="1" t="s">
        <v>20</v>
      </c>
    </row>
    <row r="10" spans="1:10" ht="102" x14ac:dyDescent="0.25">
      <c r="A10" s="7">
        <v>5</v>
      </c>
      <c r="B10" s="1" t="s">
        <v>150</v>
      </c>
      <c r="C10" s="1" t="s">
        <v>151</v>
      </c>
      <c r="D10" s="5">
        <v>79.900000000000006</v>
      </c>
      <c r="E10" s="1" t="s">
        <v>19</v>
      </c>
      <c r="F10" s="5">
        <v>0</v>
      </c>
      <c r="G10" s="5">
        <v>0</v>
      </c>
      <c r="H10" s="5">
        <f>ROUND(D10*F10, 0)</f>
        <v>0</v>
      </c>
      <c r="I10" s="5">
        <f>ROUND(D10*G10, 0)</f>
        <v>0</v>
      </c>
      <c r="J10" s="1" t="s">
        <v>20</v>
      </c>
    </row>
    <row r="12" spans="1:10" ht="102" x14ac:dyDescent="0.25">
      <c r="A12" s="7">
        <v>6</v>
      </c>
      <c r="B12" s="1" t="s">
        <v>152</v>
      </c>
      <c r="C12" s="1" t="s">
        <v>153</v>
      </c>
      <c r="D12" s="5">
        <v>13.1</v>
      </c>
      <c r="E12" s="1" t="s">
        <v>19</v>
      </c>
      <c r="F12" s="5">
        <v>0</v>
      </c>
      <c r="G12" s="5">
        <v>0</v>
      </c>
      <c r="H12" s="5">
        <f>ROUND(D12*F12, 0)</f>
        <v>0</v>
      </c>
      <c r="I12" s="5">
        <f>ROUND(D12*G12, 0)</f>
        <v>0</v>
      </c>
      <c r="J12" s="1" t="s">
        <v>20</v>
      </c>
    </row>
    <row r="14" spans="1:10" ht="38.25" x14ac:dyDescent="0.25">
      <c r="A14" s="7">
        <v>7</v>
      </c>
      <c r="B14" s="1" t="s">
        <v>154</v>
      </c>
      <c r="C14" s="1" t="s">
        <v>155</v>
      </c>
      <c r="D14" s="5">
        <v>145.6</v>
      </c>
      <c r="E14" s="1" t="s">
        <v>19</v>
      </c>
      <c r="F14" s="5">
        <v>0</v>
      </c>
      <c r="G14" s="5">
        <v>0</v>
      </c>
      <c r="H14" s="5">
        <f>ROUND(D14*F14, 0)</f>
        <v>0</v>
      </c>
      <c r="I14" s="5">
        <f>ROUND(D14*G14, 0)</f>
        <v>0</v>
      </c>
      <c r="J14" s="1" t="s">
        <v>20</v>
      </c>
    </row>
    <row r="16" spans="1:10" ht="63.75" x14ac:dyDescent="0.25">
      <c r="A16" s="7">
        <v>8</v>
      </c>
      <c r="B16" s="1" t="s">
        <v>156</v>
      </c>
      <c r="C16" s="1" t="s">
        <v>157</v>
      </c>
      <c r="D16" s="5">
        <v>145.6</v>
      </c>
      <c r="E16" s="1" t="s">
        <v>19</v>
      </c>
      <c r="F16" s="5">
        <v>0</v>
      </c>
      <c r="G16" s="5">
        <v>0</v>
      </c>
      <c r="H16" s="5">
        <f>ROUND(D16*F16, 0)</f>
        <v>0</v>
      </c>
      <c r="I16" s="5">
        <f>ROUND(D16*G16, 0)</f>
        <v>0</v>
      </c>
      <c r="J16" s="1" t="s">
        <v>20</v>
      </c>
    </row>
    <row r="18" spans="1:10" ht="89.25" x14ac:dyDescent="0.25">
      <c r="A18" s="7">
        <v>9</v>
      </c>
      <c r="B18" s="1" t="s">
        <v>158</v>
      </c>
      <c r="C18" s="1" t="s">
        <v>159</v>
      </c>
      <c r="D18" s="5">
        <v>145.6</v>
      </c>
      <c r="E18" s="1" t="s">
        <v>19</v>
      </c>
      <c r="F18" s="5">
        <v>0</v>
      </c>
      <c r="G18" s="5">
        <v>0</v>
      </c>
      <c r="H18" s="5">
        <f>ROUND(D18*F18, 0)</f>
        <v>0</v>
      </c>
      <c r="I18" s="5">
        <f>ROUND(D18*G18, 0)</f>
        <v>0</v>
      </c>
      <c r="J18" s="1" t="s">
        <v>20</v>
      </c>
    </row>
    <row r="20" spans="1:10" ht="89.25" x14ac:dyDescent="0.25">
      <c r="A20" s="7">
        <v>10</v>
      </c>
      <c r="B20" s="1" t="s">
        <v>160</v>
      </c>
      <c r="C20" s="1" t="s">
        <v>161</v>
      </c>
      <c r="D20" s="5">
        <v>145.6</v>
      </c>
      <c r="E20" s="1" t="s">
        <v>19</v>
      </c>
      <c r="F20" s="5">
        <v>0</v>
      </c>
      <c r="G20" s="5">
        <v>0</v>
      </c>
      <c r="H20" s="5">
        <f>ROUND(D20*F20, 0)</f>
        <v>0</v>
      </c>
      <c r="I20" s="5">
        <f>ROUND(D20*G20, 0)</f>
        <v>0</v>
      </c>
      <c r="J20" s="1" t="s">
        <v>20</v>
      </c>
    </row>
    <row r="22" spans="1:10" s="8" customFormat="1" x14ac:dyDescent="0.25">
      <c r="A22" s="6"/>
      <c r="B22" s="2"/>
      <c r="C22" s="2" t="s">
        <v>16</v>
      </c>
      <c r="D22" s="4"/>
      <c r="E22" s="2"/>
      <c r="F22" s="4"/>
      <c r="G22" s="4"/>
      <c r="H22" s="4">
        <f>ROUND(SUM(H2:H21),0)</f>
        <v>0</v>
      </c>
      <c r="I22" s="4">
        <f>ROUND(SUM(I2:I21),0)</f>
        <v>0</v>
      </c>
      <c r="J22"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Felületképzés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89.25" x14ac:dyDescent="0.25">
      <c r="A2" s="7">
        <v>1</v>
      </c>
      <c r="B2" s="1" t="s">
        <v>163</v>
      </c>
      <c r="C2" s="1" t="s">
        <v>164</v>
      </c>
      <c r="D2" s="5">
        <v>19.5</v>
      </c>
      <c r="E2" s="1" t="s">
        <v>19</v>
      </c>
      <c r="F2" s="5">
        <v>0</v>
      </c>
      <c r="G2" s="5">
        <v>0</v>
      </c>
      <c r="H2" s="5">
        <f>ROUND(D2*F2, 0)</f>
        <v>0</v>
      </c>
      <c r="I2" s="5">
        <f>ROUND(D2*G2, 0)</f>
        <v>0</v>
      </c>
      <c r="J2" s="1" t="s">
        <v>20</v>
      </c>
    </row>
    <row r="4" spans="1:10" ht="89.25" x14ac:dyDescent="0.25">
      <c r="A4" s="7">
        <v>2</v>
      </c>
      <c r="B4" s="1" t="s">
        <v>165</v>
      </c>
      <c r="C4" s="1" t="s">
        <v>166</v>
      </c>
      <c r="D4" s="5">
        <v>6.1</v>
      </c>
      <c r="E4" s="1" t="s">
        <v>19</v>
      </c>
      <c r="F4" s="5">
        <v>0</v>
      </c>
      <c r="G4" s="5">
        <v>0</v>
      </c>
      <c r="H4" s="5">
        <f>ROUND(D4*F4, 0)</f>
        <v>0</v>
      </c>
      <c r="I4" s="5">
        <f>ROUND(D4*G4, 0)</f>
        <v>0</v>
      </c>
      <c r="J4" s="1" t="s">
        <v>20</v>
      </c>
    </row>
    <row r="6" spans="1:10" ht="76.5" x14ac:dyDescent="0.25">
      <c r="A6" s="7">
        <v>3</v>
      </c>
      <c r="B6" s="1" t="s">
        <v>167</v>
      </c>
      <c r="C6" s="1" t="s">
        <v>168</v>
      </c>
      <c r="D6" s="5">
        <v>25.6</v>
      </c>
      <c r="E6" s="1" t="s">
        <v>19</v>
      </c>
      <c r="F6" s="5">
        <v>0</v>
      </c>
      <c r="G6" s="5">
        <v>0</v>
      </c>
      <c r="H6" s="5">
        <f>ROUND(D6*F6, 0)</f>
        <v>0</v>
      </c>
      <c r="I6" s="5">
        <f>ROUND(D6*G6, 0)</f>
        <v>0</v>
      </c>
      <c r="J6" s="1" t="s">
        <v>20</v>
      </c>
    </row>
    <row r="8" spans="1:10" ht="114.75" x14ac:dyDescent="0.25">
      <c r="A8" s="7">
        <v>4</v>
      </c>
      <c r="B8" s="1" t="s">
        <v>169</v>
      </c>
      <c r="C8" s="1" t="s">
        <v>170</v>
      </c>
      <c r="D8" s="5">
        <v>12.9</v>
      </c>
      <c r="E8" s="1" t="s">
        <v>19</v>
      </c>
      <c r="F8" s="5">
        <v>0</v>
      </c>
      <c r="G8" s="5">
        <v>0</v>
      </c>
      <c r="H8" s="5">
        <f>ROUND(D8*F8, 0)</f>
        <v>0</v>
      </c>
      <c r="I8" s="5">
        <f>ROUND(D8*G8, 0)</f>
        <v>0</v>
      </c>
      <c r="J8" s="1" t="s">
        <v>83</v>
      </c>
    </row>
    <row r="10" spans="1:10" ht="114.75" x14ac:dyDescent="0.25">
      <c r="A10" s="7">
        <v>5</v>
      </c>
      <c r="B10" s="1" t="s">
        <v>171</v>
      </c>
      <c r="C10" s="1" t="s">
        <v>172</v>
      </c>
      <c r="D10" s="5">
        <v>799.2</v>
      </c>
      <c r="E10" s="1" t="s">
        <v>19</v>
      </c>
      <c r="F10" s="5">
        <v>0</v>
      </c>
      <c r="G10" s="5">
        <v>0</v>
      </c>
      <c r="H10" s="5">
        <f>ROUND(D10*F10, 0)</f>
        <v>0</v>
      </c>
      <c r="I10" s="5">
        <f>ROUND(D10*G10, 0)</f>
        <v>0</v>
      </c>
      <c r="J10" s="1" t="s">
        <v>83</v>
      </c>
    </row>
    <row r="12" spans="1:10" ht="127.5" x14ac:dyDescent="0.25">
      <c r="A12" s="7">
        <v>6</v>
      </c>
      <c r="B12" s="1" t="s">
        <v>173</v>
      </c>
      <c r="C12" s="1" t="s">
        <v>174</v>
      </c>
      <c r="D12" s="5">
        <v>781.7</v>
      </c>
      <c r="E12" s="1" t="s">
        <v>19</v>
      </c>
      <c r="F12" s="5">
        <v>0</v>
      </c>
      <c r="G12" s="5">
        <v>0</v>
      </c>
      <c r="H12" s="5">
        <f>ROUND(D12*F12, 0)</f>
        <v>0</v>
      </c>
      <c r="I12" s="5">
        <f>ROUND(D12*G12, 0)</f>
        <v>0</v>
      </c>
      <c r="J12" s="1" t="s">
        <v>83</v>
      </c>
    </row>
    <row r="14" spans="1:10" ht="114.75" x14ac:dyDescent="0.25">
      <c r="A14" s="7">
        <v>7</v>
      </c>
      <c r="B14" s="1" t="s">
        <v>175</v>
      </c>
      <c r="C14" s="1" t="s">
        <v>176</v>
      </c>
      <c r="D14" s="5">
        <v>4768</v>
      </c>
      <c r="E14" s="1" t="s">
        <v>36</v>
      </c>
      <c r="F14" s="5">
        <v>0</v>
      </c>
      <c r="G14" s="5">
        <v>0</v>
      </c>
      <c r="H14" s="5">
        <f>ROUND(D14*F14, 0)</f>
        <v>0</v>
      </c>
      <c r="I14" s="5">
        <f>ROUND(D14*G14, 0)</f>
        <v>0</v>
      </c>
      <c r="J14" s="1" t="s">
        <v>83</v>
      </c>
    </row>
    <row r="16" spans="1:10" ht="114.75" x14ac:dyDescent="0.25">
      <c r="A16" s="7">
        <v>8</v>
      </c>
      <c r="B16" s="1" t="s">
        <v>177</v>
      </c>
      <c r="C16" s="1" t="s">
        <v>178</v>
      </c>
      <c r="D16" s="5">
        <v>4795</v>
      </c>
      <c r="E16" s="1" t="s">
        <v>36</v>
      </c>
      <c r="F16" s="5">
        <v>0</v>
      </c>
      <c r="G16" s="5">
        <v>0</v>
      </c>
      <c r="H16" s="5">
        <f>ROUND(D16*F16, 0)</f>
        <v>0</v>
      </c>
      <c r="I16" s="5">
        <f>ROUND(D16*G16, 0)</f>
        <v>0</v>
      </c>
      <c r="J16" s="1" t="s">
        <v>83</v>
      </c>
    </row>
    <row r="18" spans="1:10" s="8" customFormat="1" x14ac:dyDescent="0.25">
      <c r="A18" s="6"/>
      <c r="B18" s="2"/>
      <c r="C18" s="2" t="s">
        <v>16</v>
      </c>
      <c r="D18" s="4"/>
      <c r="E18" s="2"/>
      <c r="F18" s="4"/>
      <c r="G18" s="4"/>
      <c r="H18" s="4">
        <f>ROUND(SUM(H2:H17),0)</f>
        <v>0</v>
      </c>
      <c r="I18" s="4">
        <f>ROUND(SUM(I2:I17),0)</f>
        <v>0</v>
      </c>
      <c r="J18"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Szigetelés</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25.5" x14ac:dyDescent="0.25">
      <c r="A2" s="7">
        <v>1</v>
      </c>
      <c r="B2" s="1" t="s">
        <v>180</v>
      </c>
      <c r="C2" s="1" t="s">
        <v>181</v>
      </c>
      <c r="D2" s="5">
        <v>2</v>
      </c>
      <c r="E2" s="1" t="s">
        <v>36</v>
      </c>
      <c r="F2" s="5">
        <v>0</v>
      </c>
      <c r="G2" s="5">
        <v>0</v>
      </c>
      <c r="H2" s="5">
        <f>ROUND(D2*F2, 0)</f>
        <v>0</v>
      </c>
      <c r="I2" s="5">
        <f>ROUND(D2*G2, 0)</f>
        <v>0</v>
      </c>
      <c r="J2" s="1" t="s">
        <v>20</v>
      </c>
    </row>
    <row r="4" spans="1:10" s="8" customFormat="1" x14ac:dyDescent="0.25">
      <c r="A4" s="6"/>
      <c r="B4" s="2"/>
      <c r="C4" s="2" t="s">
        <v>16</v>
      </c>
      <c r="D4" s="4"/>
      <c r="E4" s="2"/>
      <c r="F4" s="4"/>
      <c r="G4" s="4"/>
      <c r="H4" s="4">
        <f>ROUND(SUM(H2:H3),0)</f>
        <v>0</v>
      </c>
      <c r="I4" s="4">
        <f>ROUND(SUM(I2:I3),0)</f>
        <v>0</v>
      </c>
      <c r="J4"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Árnyékolók beépítése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17</v>
      </c>
      <c r="B2" s="10">
        <f>'Felvonulási létesítmények'!H4</f>
        <v>0</v>
      </c>
      <c r="C2" s="10">
        <f>'Felvonulási létesítmények'!I4</f>
        <v>0</v>
      </c>
    </row>
    <row r="3" spans="1:3" x14ac:dyDescent="0.25">
      <c r="A3" s="10" t="s">
        <v>34</v>
      </c>
      <c r="B3" s="10">
        <f>'Zsaluzás és állványozás'!H14</f>
        <v>0</v>
      </c>
      <c r="C3" s="10">
        <f>'Zsaluzás és állványozás'!I14</f>
        <v>0</v>
      </c>
    </row>
    <row r="4" spans="1:3" x14ac:dyDescent="0.25">
      <c r="A4" s="10" t="s">
        <v>41</v>
      </c>
      <c r="B4" s="10">
        <f>'Irtás, föld- és sziklamunka'!H6</f>
        <v>0</v>
      </c>
      <c r="C4" s="10">
        <f>'Irtás, föld- és sziklamunka'!I6</f>
        <v>0</v>
      </c>
    </row>
    <row r="5" spans="1:3" x14ac:dyDescent="0.25">
      <c r="A5" s="10" t="s">
        <v>44</v>
      </c>
      <c r="B5" s="10">
        <f>'Helyszíni beton és vasbeton mun'!H4</f>
        <v>0</v>
      </c>
      <c r="C5" s="10">
        <f>'Helyszíni beton és vasbeton mun'!I4</f>
        <v>0</v>
      </c>
    </row>
    <row r="6" spans="1:3" x14ac:dyDescent="0.25">
      <c r="A6" s="10" t="s">
        <v>49</v>
      </c>
      <c r="B6" s="10">
        <f>'Falazás és egyéb kőművesmunka'!H6</f>
        <v>0</v>
      </c>
      <c r="C6" s="10">
        <f>'Falazás és egyéb kőművesmunka'!I6</f>
        <v>0</v>
      </c>
    </row>
    <row r="7" spans="1:3" x14ac:dyDescent="0.25">
      <c r="A7" s="10" t="s">
        <v>68</v>
      </c>
      <c r="B7" s="10">
        <f>'Vakolás és rabicolás'!H20</f>
        <v>0</v>
      </c>
      <c r="C7" s="10">
        <f>'Vakolás és rabicolás'!I20</f>
        <v>0</v>
      </c>
    </row>
    <row r="8" spans="1:3" x14ac:dyDescent="0.25">
      <c r="A8" s="10" t="s">
        <v>73</v>
      </c>
      <c r="B8" s="10">
        <f>Bádogozás!H6</f>
        <v>0</v>
      </c>
      <c r="C8" s="10">
        <f>Bádogozás!I6</f>
        <v>0</v>
      </c>
    </row>
    <row r="9" spans="1:3" x14ac:dyDescent="0.25">
      <c r="A9" s="10" t="s">
        <v>115</v>
      </c>
      <c r="B9" s="10">
        <f>'Fa- és műanyag szerkezet elhely'!H40</f>
        <v>0</v>
      </c>
      <c r="C9" s="10">
        <f>'Fa- és műanyag szerkezet elhely'!I40</f>
        <v>0</v>
      </c>
    </row>
    <row r="10" spans="1:3" ht="31.5" x14ac:dyDescent="0.25">
      <c r="A10" s="10" t="s">
        <v>141</v>
      </c>
      <c r="B10" s="10">
        <f>'Fém nyílászáró és épületlakatos'!H26</f>
        <v>0</v>
      </c>
      <c r="C10" s="10">
        <f>'Fém nyílászáró és épületlakatos'!I26</f>
        <v>0</v>
      </c>
    </row>
    <row r="11" spans="1:3" x14ac:dyDescent="0.25">
      <c r="A11" s="10" t="s">
        <v>162</v>
      </c>
      <c r="B11" s="10">
        <f>Felületképzés!H22</f>
        <v>0</v>
      </c>
      <c r="C11" s="10">
        <f>Felületképzés!I22</f>
        <v>0</v>
      </c>
    </row>
    <row r="12" spans="1:3" x14ac:dyDescent="0.25">
      <c r="A12" s="10" t="s">
        <v>179</v>
      </c>
      <c r="B12" s="10">
        <f>Szigetelés!H18</f>
        <v>0</v>
      </c>
      <c r="C12" s="10">
        <f>Szigetelés!I18</f>
        <v>0</v>
      </c>
    </row>
    <row r="13" spans="1:3" x14ac:dyDescent="0.25">
      <c r="A13" s="10" t="s">
        <v>182</v>
      </c>
      <c r="B13" s="10">
        <f>'Árnyékolók beépítése'!H4</f>
        <v>0</v>
      </c>
      <c r="C13" s="10">
        <f>'Árnyékolók beépítése'!I4</f>
        <v>0</v>
      </c>
    </row>
    <row r="14" spans="1:3" s="11" customFormat="1" x14ac:dyDescent="0.25">
      <c r="A14" s="11" t="s">
        <v>183</v>
      </c>
      <c r="B14" s="11">
        <f>ROUND(SUM(B2:B13),0)</f>
        <v>0</v>
      </c>
      <c r="C14" s="11">
        <f>ROUND(SUM(C2:C13), 0)</f>
        <v>0</v>
      </c>
    </row>
  </sheetData>
  <pageMargins left="1" right="1" top="1" bottom="1" header="0.41666666666666669" footer="0.41666666666666669"/>
  <pageSetup paperSize="9" orientation="portrait" useFirstPageNumber="1" r:id="rId1"/>
  <headerFooter>
    <oddHeader>&amp;C&amp;"Times New Roman,bold"&amp;12Munkanem összesítő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38.25" x14ac:dyDescent="0.25">
      <c r="A2" s="7">
        <v>1</v>
      </c>
      <c r="B2" s="1" t="s">
        <v>13</v>
      </c>
      <c r="C2" s="1" t="s">
        <v>15</v>
      </c>
      <c r="D2" s="5">
        <v>6</v>
      </c>
      <c r="E2" s="1" t="s">
        <v>14</v>
      </c>
      <c r="F2" s="5">
        <v>0</v>
      </c>
      <c r="G2" s="5">
        <v>0</v>
      </c>
      <c r="H2" s="5">
        <f>ROUND(D2*F2, 0)</f>
        <v>0</v>
      </c>
      <c r="I2" s="5">
        <f>ROUND(D2*G2, 0)</f>
        <v>0</v>
      </c>
    </row>
    <row r="4" spans="1:10" s="8" customFormat="1" x14ac:dyDescent="0.25">
      <c r="A4" s="6"/>
      <c r="B4" s="2"/>
      <c r="C4" s="2" t="s">
        <v>16</v>
      </c>
      <c r="D4" s="4"/>
      <c r="E4" s="2"/>
      <c r="F4" s="4"/>
      <c r="G4" s="4"/>
      <c r="H4" s="4">
        <f>ROUND(SUM(H2:H3),0)</f>
        <v>0</v>
      </c>
      <c r="I4" s="4">
        <f>ROUND(SUM(I2:I3),0)</f>
        <v>0</v>
      </c>
      <c r="J4"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Felvonulási létesítmények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140.25" x14ac:dyDescent="0.25">
      <c r="A2" s="7">
        <v>1</v>
      </c>
      <c r="B2" s="1" t="s">
        <v>18</v>
      </c>
      <c r="C2" s="1" t="s">
        <v>21</v>
      </c>
      <c r="D2" s="5">
        <v>800</v>
      </c>
      <c r="E2" s="1" t="s">
        <v>19</v>
      </c>
      <c r="F2" s="5">
        <v>0</v>
      </c>
      <c r="G2" s="5">
        <v>0</v>
      </c>
      <c r="H2" s="5">
        <f>ROUND(D2*F2, 0)</f>
        <v>0</v>
      </c>
      <c r="I2" s="5">
        <f>ROUND(D2*G2, 0)</f>
        <v>0</v>
      </c>
      <c r="J2" s="1" t="s">
        <v>20</v>
      </c>
    </row>
    <row r="4" spans="1:10" ht="38.25" x14ac:dyDescent="0.25">
      <c r="A4" s="7">
        <v>2</v>
      </c>
      <c r="B4" s="1" t="s">
        <v>22</v>
      </c>
      <c r="C4" s="1" t="s">
        <v>23</v>
      </c>
      <c r="D4" s="5">
        <v>44.3</v>
      </c>
      <c r="E4" s="1" t="s">
        <v>19</v>
      </c>
      <c r="F4" s="5">
        <v>0</v>
      </c>
      <c r="G4" s="5">
        <v>0</v>
      </c>
      <c r="H4" s="5">
        <f>ROUND(D4*F4, 0)</f>
        <v>0</v>
      </c>
      <c r="I4" s="5">
        <f>ROUND(D4*G4, 0)</f>
        <v>0</v>
      </c>
      <c r="J4" s="1" t="s">
        <v>20</v>
      </c>
    </row>
    <row r="6" spans="1:10" ht="25.5" x14ac:dyDescent="0.25">
      <c r="A6" s="7">
        <v>3</v>
      </c>
      <c r="B6" s="1" t="s">
        <v>24</v>
      </c>
      <c r="C6" s="1" t="s">
        <v>25</v>
      </c>
      <c r="D6" s="5">
        <v>420</v>
      </c>
      <c r="E6" s="1" t="s">
        <v>19</v>
      </c>
      <c r="F6" s="5">
        <v>0</v>
      </c>
      <c r="G6" s="5">
        <v>0</v>
      </c>
      <c r="H6" s="5">
        <f>ROUND(D6*F6, 0)</f>
        <v>0</v>
      </c>
      <c r="I6" s="5">
        <f>ROUND(D6*G6, 0)</f>
        <v>0</v>
      </c>
      <c r="J6" s="1" t="s">
        <v>20</v>
      </c>
    </row>
    <row r="8" spans="1:10" ht="51" x14ac:dyDescent="0.25">
      <c r="A8" s="7">
        <v>4</v>
      </c>
      <c r="B8" s="1" t="s">
        <v>26</v>
      </c>
      <c r="C8" s="1" t="s">
        <v>28</v>
      </c>
      <c r="D8" s="5">
        <v>60</v>
      </c>
      <c r="E8" s="1" t="s">
        <v>27</v>
      </c>
      <c r="F8" s="5">
        <v>0</v>
      </c>
      <c r="G8" s="5">
        <v>0</v>
      </c>
      <c r="H8" s="5">
        <f>ROUND(D8*F8, 0)</f>
        <v>0</v>
      </c>
      <c r="I8" s="5">
        <f>ROUND(D8*G8, 0)</f>
        <v>0</v>
      </c>
      <c r="J8" s="1" t="s">
        <v>20</v>
      </c>
    </row>
    <row r="10" spans="1:10" ht="38.25" x14ac:dyDescent="0.25">
      <c r="A10" s="7">
        <v>5</v>
      </c>
      <c r="B10" s="1" t="s">
        <v>29</v>
      </c>
      <c r="C10" s="1" t="s">
        <v>31</v>
      </c>
      <c r="D10" s="5">
        <v>20.2</v>
      </c>
      <c r="E10" s="1" t="s">
        <v>30</v>
      </c>
      <c r="F10" s="5">
        <v>0</v>
      </c>
      <c r="G10" s="5">
        <v>0</v>
      </c>
      <c r="H10" s="5">
        <f>ROUND(D10*F10, 0)</f>
        <v>0</v>
      </c>
      <c r="I10" s="5">
        <f>ROUND(D10*G10, 0)</f>
        <v>0</v>
      </c>
      <c r="J10" s="1" t="s">
        <v>20</v>
      </c>
    </row>
    <row r="12" spans="1:10" ht="38.25" x14ac:dyDescent="0.25">
      <c r="A12" s="7">
        <v>6</v>
      </c>
      <c r="B12" s="1" t="s">
        <v>32</v>
      </c>
      <c r="C12" s="1" t="s">
        <v>33</v>
      </c>
      <c r="D12" s="5">
        <v>10</v>
      </c>
      <c r="E12" s="1" t="s">
        <v>19</v>
      </c>
      <c r="F12" s="5">
        <v>0</v>
      </c>
      <c r="G12" s="5">
        <v>0</v>
      </c>
      <c r="H12" s="5">
        <f>ROUND(D12*F12, 0)</f>
        <v>0</v>
      </c>
      <c r="I12" s="5">
        <f>ROUND(D12*G12, 0)</f>
        <v>0</v>
      </c>
      <c r="J12" s="1" t="s">
        <v>20</v>
      </c>
    </row>
    <row r="14" spans="1:10" s="8" customFormat="1" x14ac:dyDescent="0.25">
      <c r="A14" s="6"/>
      <c r="B14" s="2"/>
      <c r="C14" s="2" t="s">
        <v>16</v>
      </c>
      <c r="D14" s="4"/>
      <c r="E14" s="2"/>
      <c r="F14" s="4"/>
      <c r="G14" s="4"/>
      <c r="H14" s="4">
        <f>ROUND(SUM(H2:H13),0)</f>
        <v>0</v>
      </c>
      <c r="I14" s="4">
        <f>ROUND(SUM(I2:I13),0)</f>
        <v>0</v>
      </c>
      <c r="J14"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Zsaluzás és állványozás</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38.25" x14ac:dyDescent="0.25">
      <c r="A2" s="7">
        <v>1</v>
      </c>
      <c r="B2" s="1" t="s">
        <v>35</v>
      </c>
      <c r="C2" s="1" t="s">
        <v>37</v>
      </c>
      <c r="D2" s="5">
        <v>2</v>
      </c>
      <c r="E2" s="1" t="s">
        <v>36</v>
      </c>
      <c r="F2" s="5">
        <v>0</v>
      </c>
      <c r="G2" s="5">
        <v>0</v>
      </c>
      <c r="H2" s="5">
        <f>ROUND(D2*F2, 0)</f>
        <v>0</v>
      </c>
      <c r="I2" s="5">
        <f>ROUND(D2*G2, 0)</f>
        <v>0</v>
      </c>
      <c r="J2" s="1" t="s">
        <v>20</v>
      </c>
    </row>
    <row r="4" spans="1:10" ht="51" x14ac:dyDescent="0.25">
      <c r="A4" s="7">
        <v>2</v>
      </c>
      <c r="B4" s="1" t="s">
        <v>38</v>
      </c>
      <c r="C4" s="1" t="s">
        <v>40</v>
      </c>
      <c r="D4" s="5">
        <v>9.8000000000000007</v>
      </c>
      <c r="E4" s="1" t="s">
        <v>39</v>
      </c>
      <c r="F4" s="5">
        <v>0</v>
      </c>
      <c r="G4" s="5">
        <v>0</v>
      </c>
      <c r="H4" s="5">
        <f>ROUND(D4*F4, 0)</f>
        <v>0</v>
      </c>
      <c r="I4" s="5">
        <f>ROUND(D4*G4, 0)</f>
        <v>0</v>
      </c>
      <c r="J4" s="1" t="s">
        <v>20</v>
      </c>
    </row>
    <row r="6" spans="1:10" s="8" customFormat="1" x14ac:dyDescent="0.25">
      <c r="A6" s="6"/>
      <c r="B6" s="2"/>
      <c r="C6" s="2" t="s">
        <v>16</v>
      </c>
      <c r="D6" s="4"/>
      <c r="E6" s="2"/>
      <c r="F6" s="4"/>
      <c r="G6" s="4"/>
      <c r="H6" s="4">
        <f>ROUND(SUM(H2:H5),0)</f>
        <v>0</v>
      </c>
      <c r="I6" s="4">
        <f>ROUND(SUM(I2:I5),0)</f>
        <v>0</v>
      </c>
      <c r="J6"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Irtás, föld- és sziklamunka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38.25" x14ac:dyDescent="0.25">
      <c r="A2" s="7">
        <v>1</v>
      </c>
      <c r="B2" s="1" t="s">
        <v>42</v>
      </c>
      <c r="C2" s="1" t="s">
        <v>43</v>
      </c>
      <c r="D2" s="5">
        <v>2.4</v>
      </c>
      <c r="E2" s="1" t="s">
        <v>19</v>
      </c>
      <c r="F2" s="5">
        <v>0</v>
      </c>
      <c r="G2" s="5">
        <v>0</v>
      </c>
      <c r="H2" s="5">
        <f>ROUND(D2*F2, 0)</f>
        <v>0</v>
      </c>
      <c r="I2" s="5">
        <f>ROUND(D2*G2, 0)</f>
        <v>0</v>
      </c>
      <c r="J2" s="1" t="s">
        <v>20</v>
      </c>
    </row>
    <row r="4" spans="1:10" s="8" customFormat="1" x14ac:dyDescent="0.25">
      <c r="A4" s="6"/>
      <c r="B4" s="2"/>
      <c r="C4" s="2" t="s">
        <v>16</v>
      </c>
      <c r="D4" s="4"/>
      <c r="E4" s="2"/>
      <c r="F4" s="4"/>
      <c r="G4" s="4"/>
      <c r="H4" s="4">
        <f>ROUND(SUM(H2:H3),0)</f>
        <v>0</v>
      </c>
      <c r="I4" s="4">
        <f>ROUND(SUM(I2:I3),0)</f>
        <v>0</v>
      </c>
      <c r="J4"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Helyszíni beton és vasbeton munka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127.5" x14ac:dyDescent="0.25">
      <c r="A2" s="7">
        <v>1</v>
      </c>
      <c r="B2" s="1" t="s">
        <v>45</v>
      </c>
      <c r="C2" s="1" t="s">
        <v>46</v>
      </c>
      <c r="D2" s="5">
        <v>12</v>
      </c>
      <c r="E2" s="1" t="s">
        <v>36</v>
      </c>
      <c r="F2" s="5">
        <v>0</v>
      </c>
      <c r="G2" s="5">
        <v>0</v>
      </c>
      <c r="H2" s="5">
        <f>ROUND(D2*F2, 0)</f>
        <v>0</v>
      </c>
      <c r="I2" s="5">
        <f>ROUND(D2*G2, 0)</f>
        <v>0</v>
      </c>
      <c r="J2" s="1" t="s">
        <v>20</v>
      </c>
    </row>
    <row r="4" spans="1:10" ht="127.5" x14ac:dyDescent="0.25">
      <c r="A4" s="7">
        <v>2</v>
      </c>
      <c r="B4" s="1" t="s">
        <v>47</v>
      </c>
      <c r="C4" s="1" t="s">
        <v>48</v>
      </c>
      <c r="D4" s="5">
        <v>3</v>
      </c>
      <c r="E4" s="1" t="s">
        <v>36</v>
      </c>
      <c r="F4" s="5">
        <v>0</v>
      </c>
      <c r="G4" s="5">
        <v>0</v>
      </c>
      <c r="H4" s="5">
        <f>ROUND(D4*F4, 0)</f>
        <v>0</v>
      </c>
      <c r="I4" s="5">
        <f>ROUND(D4*G4, 0)</f>
        <v>0</v>
      </c>
      <c r="J4" s="1" t="s">
        <v>20</v>
      </c>
    </row>
    <row r="6" spans="1:10" s="8" customFormat="1" x14ac:dyDescent="0.25">
      <c r="A6" s="6"/>
      <c r="B6" s="2"/>
      <c r="C6" s="2" t="s">
        <v>16</v>
      </c>
      <c r="D6" s="4"/>
      <c r="E6" s="2"/>
      <c r="F6" s="4"/>
      <c r="G6" s="4"/>
      <c r="H6" s="4">
        <f>ROUND(SUM(H2:H5),0)</f>
        <v>0</v>
      </c>
      <c r="I6" s="4">
        <f>ROUND(SUM(I2:I5),0)</f>
        <v>0</v>
      </c>
      <c r="J6"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Falazás és egyéb kőművesmunka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51" x14ac:dyDescent="0.25">
      <c r="A2" s="7">
        <v>1</v>
      </c>
      <c r="B2" s="1" t="s">
        <v>50</v>
      </c>
      <c r="C2" s="1" t="s">
        <v>51</v>
      </c>
      <c r="D2" s="5">
        <v>1102.5</v>
      </c>
      <c r="E2" s="1" t="s">
        <v>19</v>
      </c>
      <c r="F2" s="5">
        <v>0</v>
      </c>
      <c r="G2" s="5">
        <v>0</v>
      </c>
      <c r="H2" s="5">
        <f>ROUND(D2*F2, 0)</f>
        <v>0</v>
      </c>
      <c r="I2" s="5">
        <f>ROUND(D2*G2, 0)</f>
        <v>0</v>
      </c>
      <c r="J2" s="1" t="s">
        <v>20</v>
      </c>
    </row>
    <row r="4" spans="1:10" ht="114.75" x14ac:dyDescent="0.25">
      <c r="A4" s="7">
        <v>2</v>
      </c>
      <c r="B4" s="1" t="s">
        <v>52</v>
      </c>
      <c r="C4" s="1" t="s">
        <v>53</v>
      </c>
      <c r="D4" s="5">
        <v>779.4</v>
      </c>
      <c r="E4" s="1" t="s">
        <v>19</v>
      </c>
      <c r="F4" s="5">
        <v>0</v>
      </c>
      <c r="G4" s="5">
        <v>0</v>
      </c>
      <c r="H4" s="5">
        <f>ROUND(D4*F4, 0)</f>
        <v>0</v>
      </c>
      <c r="I4" s="5">
        <f>ROUND(D4*G4, 0)</f>
        <v>0</v>
      </c>
      <c r="J4" s="1" t="s">
        <v>20</v>
      </c>
    </row>
    <row r="6" spans="1:10" ht="102" x14ac:dyDescent="0.25">
      <c r="A6" s="7">
        <v>3</v>
      </c>
      <c r="B6" s="1" t="s">
        <v>54</v>
      </c>
      <c r="C6" s="1" t="s">
        <v>55</v>
      </c>
      <c r="D6" s="5">
        <v>25.9</v>
      </c>
      <c r="E6" s="1" t="s">
        <v>19</v>
      </c>
      <c r="F6" s="5">
        <v>0</v>
      </c>
      <c r="G6" s="5">
        <v>0</v>
      </c>
      <c r="H6" s="5">
        <f>ROUND(D6*F6, 0)</f>
        <v>0</v>
      </c>
      <c r="I6" s="5">
        <f>ROUND(D6*G6, 0)</f>
        <v>0</v>
      </c>
      <c r="J6" s="1" t="s">
        <v>20</v>
      </c>
    </row>
    <row r="8" spans="1:10" ht="114.75" x14ac:dyDescent="0.25">
      <c r="A8" s="7">
        <v>4</v>
      </c>
      <c r="B8" s="1" t="s">
        <v>56</v>
      </c>
      <c r="C8" s="1" t="s">
        <v>57</v>
      </c>
      <c r="D8" s="5">
        <v>811</v>
      </c>
      <c r="E8" s="1" t="s">
        <v>19</v>
      </c>
      <c r="F8" s="5">
        <v>0</v>
      </c>
      <c r="G8" s="5">
        <v>0</v>
      </c>
      <c r="H8" s="5">
        <f>ROUND(D8*F8, 0)</f>
        <v>0</v>
      </c>
      <c r="I8" s="5">
        <f>ROUND(D8*G8, 0)</f>
        <v>0</v>
      </c>
      <c r="J8" s="1" t="s">
        <v>20</v>
      </c>
    </row>
    <row r="10" spans="1:10" ht="51" x14ac:dyDescent="0.25">
      <c r="A10" s="7">
        <v>5</v>
      </c>
      <c r="B10" s="1" t="s">
        <v>58</v>
      </c>
      <c r="C10" s="1" t="s">
        <v>59</v>
      </c>
      <c r="D10" s="5">
        <v>1102.5</v>
      </c>
      <c r="E10" s="1" t="s">
        <v>19</v>
      </c>
      <c r="F10" s="5">
        <v>0</v>
      </c>
      <c r="G10" s="5">
        <v>0</v>
      </c>
      <c r="H10" s="5">
        <f>ROUND(D10*F10, 0)</f>
        <v>0</v>
      </c>
      <c r="I10" s="5">
        <f>ROUND(D10*G10, 0)</f>
        <v>0</v>
      </c>
      <c r="J10" s="1" t="s">
        <v>20</v>
      </c>
    </row>
    <row r="12" spans="1:10" ht="63.75" x14ac:dyDescent="0.25">
      <c r="A12" s="7">
        <v>6</v>
      </c>
      <c r="B12" s="1" t="s">
        <v>60</v>
      </c>
      <c r="C12" s="1" t="s">
        <v>61</v>
      </c>
      <c r="D12" s="5">
        <v>1102.5</v>
      </c>
      <c r="E12" s="1" t="s">
        <v>19</v>
      </c>
      <c r="F12" s="5">
        <v>0</v>
      </c>
      <c r="G12" s="5">
        <v>0</v>
      </c>
      <c r="H12" s="5">
        <f>ROUND(D12*F12, 0)</f>
        <v>0</v>
      </c>
      <c r="I12" s="5">
        <f>ROUND(D12*G12, 0)</f>
        <v>0</v>
      </c>
      <c r="J12" s="1" t="s">
        <v>20</v>
      </c>
    </row>
    <row r="14" spans="1:10" ht="76.5" x14ac:dyDescent="0.25">
      <c r="A14" s="7">
        <v>7</v>
      </c>
      <c r="B14" s="1" t="s">
        <v>62</v>
      </c>
      <c r="C14" s="1" t="s">
        <v>63</v>
      </c>
      <c r="D14" s="5">
        <v>277.60000000000002</v>
      </c>
      <c r="E14" s="1" t="s">
        <v>19</v>
      </c>
      <c r="F14" s="5">
        <v>0</v>
      </c>
      <c r="G14" s="5">
        <v>0</v>
      </c>
      <c r="H14" s="5">
        <f>ROUND(D14*F14, 0)</f>
        <v>0</v>
      </c>
      <c r="I14" s="5">
        <f>ROUND(D14*G14, 0)</f>
        <v>0</v>
      </c>
      <c r="J14" s="1" t="s">
        <v>20</v>
      </c>
    </row>
    <row r="16" spans="1:10" ht="63.75" x14ac:dyDescent="0.25">
      <c r="A16" s="7">
        <v>8</v>
      </c>
      <c r="B16" s="1" t="s">
        <v>64</v>
      </c>
      <c r="C16" s="1" t="s">
        <v>65</v>
      </c>
      <c r="D16" s="5">
        <v>265.89999999999998</v>
      </c>
      <c r="E16" s="1" t="s">
        <v>19</v>
      </c>
      <c r="F16" s="5">
        <v>0</v>
      </c>
      <c r="G16" s="5">
        <v>0</v>
      </c>
      <c r="H16" s="5">
        <f>ROUND(D16*F16, 0)</f>
        <v>0</v>
      </c>
      <c r="I16" s="5">
        <f>ROUND(D16*G16, 0)</f>
        <v>0</v>
      </c>
      <c r="J16" s="1" t="s">
        <v>20</v>
      </c>
    </row>
    <row r="18" spans="1:10" ht="76.5" x14ac:dyDescent="0.25">
      <c r="A18" s="7">
        <v>9</v>
      </c>
      <c r="B18" s="1" t="s">
        <v>66</v>
      </c>
      <c r="C18" s="1" t="s">
        <v>67</v>
      </c>
      <c r="D18" s="5">
        <v>1095.4000000000001</v>
      </c>
      <c r="E18" s="1" t="s">
        <v>19</v>
      </c>
      <c r="F18" s="5">
        <v>0</v>
      </c>
      <c r="G18" s="5">
        <v>0</v>
      </c>
      <c r="H18" s="5">
        <f>ROUND(D18*F18, 0)</f>
        <v>0</v>
      </c>
      <c r="I18" s="5">
        <f>ROUND(D18*G18, 0)</f>
        <v>0</v>
      </c>
      <c r="J18" s="1" t="s">
        <v>20</v>
      </c>
    </row>
    <row r="20" spans="1:10" s="8" customFormat="1" x14ac:dyDescent="0.25">
      <c r="A20" s="6"/>
      <c r="B20" s="2"/>
      <c r="C20" s="2" t="s">
        <v>16</v>
      </c>
      <c r="D20" s="4"/>
      <c r="E20" s="2"/>
      <c r="F20" s="4"/>
      <c r="G20" s="4"/>
      <c r="H20" s="4">
        <f>ROUND(SUM(H2:H19),0)</f>
        <v>0</v>
      </c>
      <c r="I20" s="4">
        <f>ROUND(SUM(I2:I19),0)</f>
        <v>0</v>
      </c>
      <c r="J20"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Vakolás és rabicolás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10" s="3" customFormat="1" ht="25.5" x14ac:dyDescent="0.25">
      <c r="A1" s="6" t="s">
        <v>3</v>
      </c>
      <c r="B1" s="2" t="s">
        <v>4</v>
      </c>
      <c r="C1" s="2" t="s">
        <v>5</v>
      </c>
      <c r="D1" s="4" t="s">
        <v>6</v>
      </c>
      <c r="E1" s="2" t="s">
        <v>7</v>
      </c>
      <c r="F1" s="4" t="s">
        <v>8</v>
      </c>
      <c r="G1" s="4" t="s">
        <v>9</v>
      </c>
      <c r="H1" s="4" t="s">
        <v>10</v>
      </c>
      <c r="I1" s="4" t="s">
        <v>11</v>
      </c>
      <c r="J1" s="2" t="s">
        <v>12</v>
      </c>
    </row>
    <row r="2" spans="1:10" ht="25.5" x14ac:dyDescent="0.25">
      <c r="A2" s="7">
        <v>1</v>
      </c>
      <c r="B2" s="1" t="s">
        <v>69</v>
      </c>
      <c r="C2" s="1" t="s">
        <v>70</v>
      </c>
      <c r="D2" s="5">
        <v>143.5</v>
      </c>
      <c r="E2" s="1" t="s">
        <v>30</v>
      </c>
      <c r="F2" s="5">
        <v>0</v>
      </c>
      <c r="G2" s="5">
        <v>0</v>
      </c>
      <c r="H2" s="5">
        <f>ROUND(D2*F2, 0)</f>
        <v>0</v>
      </c>
      <c r="I2" s="5">
        <f>ROUND(D2*G2, 0)</f>
        <v>0</v>
      </c>
      <c r="J2" s="1" t="s">
        <v>20</v>
      </c>
    </row>
    <row r="4" spans="1:10" ht="76.5" x14ac:dyDescent="0.25">
      <c r="A4" s="7">
        <v>2</v>
      </c>
      <c r="B4" s="1" t="s">
        <v>71</v>
      </c>
      <c r="C4" s="1" t="s">
        <v>72</v>
      </c>
      <c r="D4" s="5">
        <v>143.5</v>
      </c>
      <c r="E4" s="1" t="s">
        <v>30</v>
      </c>
      <c r="F4" s="5">
        <v>0</v>
      </c>
      <c r="G4" s="5">
        <v>0</v>
      </c>
      <c r="H4" s="5">
        <f>ROUND(D4*F4, 0)</f>
        <v>0</v>
      </c>
      <c r="I4" s="5">
        <f>ROUND(D4*G4, 0)</f>
        <v>0</v>
      </c>
      <c r="J4" s="1" t="s">
        <v>20</v>
      </c>
    </row>
    <row r="6" spans="1:10" s="8" customFormat="1" x14ac:dyDescent="0.25">
      <c r="A6" s="6"/>
      <c r="B6" s="2"/>
      <c r="C6" s="2" t="s">
        <v>16</v>
      </c>
      <c r="D6" s="4"/>
      <c r="E6" s="2"/>
      <c r="F6" s="4"/>
      <c r="G6" s="4"/>
      <c r="H6" s="4">
        <f>ROUND(SUM(H2:H5),0)</f>
        <v>0</v>
      </c>
      <c r="I6" s="4">
        <f>ROUND(SUM(I2:I5),0)</f>
        <v>0</v>
      </c>
      <c r="J6" s="2"/>
    </row>
  </sheetData>
  <pageMargins left="0.2361111111111111" right="0.2361111111111111" top="0.69444444444444442" bottom="0.69444444444444442" header="0.41666666666666669" footer="0.41666666666666669"/>
  <pageSetup paperSize="9" orientation="portrait" useFirstPageNumber="1" r:id="rId1"/>
  <headerFooter>
    <oddHeader>&amp;L&amp;"Times New Roman,bold"&amp;10 Bádogozás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14</vt:i4>
      </vt:variant>
    </vt:vector>
  </HeadingPairs>
  <TitlesOfParts>
    <vt:vector size="14" baseType="lpstr">
      <vt:lpstr>Záradék</vt:lpstr>
      <vt:lpstr>Összesítő</vt:lpstr>
      <vt:lpstr>Felvonulási létesítmények</vt:lpstr>
      <vt:lpstr>Zsaluzás és állványozás</vt:lpstr>
      <vt:lpstr>Irtás, föld- és sziklamunka</vt:lpstr>
      <vt:lpstr>Helyszíni beton és vasbeton mun</vt:lpstr>
      <vt:lpstr>Falazás és egyéb kőművesmunka</vt:lpstr>
      <vt:lpstr>Vakolás és rabicolás</vt:lpstr>
      <vt:lpstr>Bádogozás</vt:lpstr>
      <vt:lpstr>Fa- és műanyag szerkezet elhely</vt:lpstr>
      <vt:lpstr>Fém nyílászáró és épületlakatos</vt:lpstr>
      <vt:lpstr>Felületképzés</vt:lpstr>
      <vt:lpstr>Szigetelés</vt:lpstr>
      <vt:lpstr>Árnyékolók beépítése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Miki</dc:creator>
  <cp:lastModifiedBy>Zsoldis József</cp:lastModifiedBy>
  <dcterms:created xsi:type="dcterms:W3CDTF">2023-03-17T15:05:23Z</dcterms:created>
  <dcterms:modified xsi:type="dcterms:W3CDTF">2023-04-20T07:17:57Z</dcterms:modified>
</cp:coreProperties>
</file>